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0F16F710-8E0B-4CC8-8966-D9A3992A1C8A}" xr6:coauthVersionLast="47" xr6:coauthVersionMax="47" xr10:uidLastSave="{00000000-0000-0000-0000-000000000000}"/>
  <bookViews>
    <workbookView xWindow="-120" yWindow="-120" windowWidth="29040" windowHeight="15720" tabRatio="843" firstSheet="1" activeTab="1" xr2:uid="{00000000-000D-0000-FFFF-FFFF00000000}"/>
  </bookViews>
  <sheets>
    <sheet name="Haftalık Çalışma Programı_" sheetId="8" state="hidden" r:id="rId1"/>
    <sheet name="Anaveri" sheetId="16" r:id="rId2"/>
    <sheet name="Maaş" sheetId="17" r:id="rId3"/>
  </sheets>
  <definedNames>
    <definedName name="_xlnm._FilterDatabase" localSheetId="2" hidden="1">Maaş!$B$2:$E$2</definedName>
    <definedName name="_xlnm.Print_Area" localSheetId="0">'Haftalık Çalışma Programı_'!$A$1:$K$15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6" l="1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3" i="16"/>
  <c r="H4" i="16" l="1"/>
  <c r="H5" i="16"/>
  <c r="H6" i="16"/>
  <c r="H7" i="16"/>
  <c r="H8" i="16"/>
  <c r="H9" i="16"/>
  <c r="H10" i="16"/>
  <c r="H11" i="16"/>
  <c r="I11" i="16" s="1"/>
  <c r="H12" i="16"/>
  <c r="I12" i="16" s="1"/>
  <c r="H13" i="16"/>
  <c r="I13" i="16" s="1"/>
  <c r="H14" i="16"/>
  <c r="I14" i="16" s="1"/>
  <c r="H15" i="16"/>
  <c r="H16" i="16"/>
  <c r="H17" i="16"/>
  <c r="H18" i="16"/>
  <c r="H19" i="16"/>
  <c r="H20" i="16"/>
  <c r="H21" i="16"/>
  <c r="H22" i="16"/>
  <c r="H23" i="16"/>
  <c r="I23" i="16" s="1"/>
  <c r="H24" i="16"/>
  <c r="I24" i="16" s="1"/>
  <c r="H25" i="16"/>
  <c r="I25" i="16" s="1"/>
  <c r="H26" i="16"/>
  <c r="I26" i="16" s="1"/>
  <c r="H27" i="16"/>
  <c r="H28" i="16"/>
  <c r="H29" i="16"/>
  <c r="H30" i="16"/>
  <c r="H31" i="16"/>
  <c r="H32" i="16"/>
  <c r="H33" i="16"/>
  <c r="H34" i="16"/>
  <c r="H35" i="16"/>
  <c r="I35" i="16" s="1"/>
  <c r="H36" i="16"/>
  <c r="I36" i="16" s="1"/>
  <c r="H37" i="16"/>
  <c r="I37" i="16" s="1"/>
  <c r="H38" i="16"/>
  <c r="I38" i="16" s="1"/>
  <c r="H39" i="16"/>
  <c r="H40" i="16"/>
  <c r="H41" i="16"/>
  <c r="H42" i="16"/>
  <c r="H43" i="16"/>
  <c r="H44" i="16"/>
  <c r="H45" i="16"/>
  <c r="H46" i="16"/>
  <c r="H47" i="16"/>
  <c r="I47" i="16" s="1"/>
  <c r="H48" i="16"/>
  <c r="I48" i="16" s="1"/>
  <c r="H49" i="16"/>
  <c r="I49" i="16" s="1"/>
  <c r="H50" i="16"/>
  <c r="I50" i="16" s="1"/>
  <c r="H51" i="16"/>
  <c r="H52" i="16"/>
  <c r="H53" i="16"/>
  <c r="H54" i="16"/>
  <c r="H55" i="16"/>
  <c r="H56" i="16"/>
  <c r="H57" i="16"/>
  <c r="H58" i="16"/>
  <c r="H59" i="16"/>
  <c r="I59" i="16" s="1"/>
  <c r="H60" i="16"/>
  <c r="I60" i="16" s="1"/>
  <c r="H61" i="16"/>
  <c r="I61" i="16" s="1"/>
  <c r="H62" i="16"/>
  <c r="I62" i="16" s="1"/>
  <c r="H63" i="16"/>
  <c r="H64" i="16"/>
  <c r="H65" i="16"/>
  <c r="H3" i="16"/>
  <c r="G4" i="16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3" i="16"/>
  <c r="I58" i="16" l="1"/>
  <c r="I10" i="16"/>
  <c r="I57" i="16"/>
  <c r="I21" i="16"/>
  <c r="I44" i="16"/>
  <c r="I20" i="16"/>
  <c r="I43" i="16"/>
  <c r="I19" i="16"/>
  <c r="I3" i="16"/>
  <c r="I54" i="16"/>
  <c r="I18" i="16"/>
  <c r="I6" i="16"/>
  <c r="I65" i="16"/>
  <c r="I53" i="16"/>
  <c r="I41" i="16"/>
  <c r="I29" i="16"/>
  <c r="I17" i="16"/>
  <c r="I5" i="16"/>
  <c r="I34" i="16"/>
  <c r="I33" i="16"/>
  <c r="I32" i="16"/>
  <c r="I31" i="16"/>
  <c r="I30" i="16"/>
  <c r="I64" i="16"/>
  <c r="I52" i="16"/>
  <c r="I40" i="16"/>
  <c r="I28" i="16"/>
  <c r="I16" i="16"/>
  <c r="I4" i="16"/>
  <c r="I22" i="16"/>
  <c r="I45" i="16"/>
  <c r="I9" i="16"/>
  <c r="I56" i="16"/>
  <c r="I8" i="16"/>
  <c r="I55" i="16"/>
  <c r="I7" i="16"/>
  <c r="I42" i="16"/>
  <c r="I63" i="16"/>
  <c r="I51" i="16"/>
  <c r="I39" i="16"/>
  <c r="I27" i="16"/>
  <c r="I15" i="16"/>
  <c r="I46" i="16"/>
</calcChain>
</file>

<file path=xl/sharedStrings.xml><?xml version="1.0" encoding="utf-8"?>
<sst xmlns="http://schemas.openxmlformats.org/spreadsheetml/2006/main" count="223" uniqueCount="88">
  <si>
    <t>Saat</t>
  </si>
  <si>
    <t>No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</si>
  <si>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</si>
  <si>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</si>
  <si>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</si>
  <si>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</si>
  <si>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</si>
  <si>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</si>
  <si>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</si>
  <si>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</si>
  <si>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</si>
  <si>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Ad Soyad</t>
  </si>
  <si>
    <t>Cengiz Aldırmaz</t>
  </si>
  <si>
    <t>Erol Kutucu</t>
  </si>
  <si>
    <t>Cemile Diren</t>
  </si>
  <si>
    <t>Aysun Fatih</t>
  </si>
  <si>
    <t>Dilek Gürcü</t>
  </si>
  <si>
    <t>Mehmet Türksoy</t>
  </si>
  <si>
    <t>Suat Sarıgül</t>
  </si>
  <si>
    <t>Engin Uzuner</t>
  </si>
  <si>
    <t>Esra Karadeniz</t>
  </si>
  <si>
    <t>Mustafa Akgül</t>
  </si>
  <si>
    <t>Emre Kelekci</t>
  </si>
  <si>
    <t>Şan Uysal</t>
  </si>
  <si>
    <t>Mehmet Ali</t>
  </si>
  <si>
    <t>Süleyman Karamete</t>
  </si>
  <si>
    <t>Fatih Ekinci</t>
  </si>
  <si>
    <t>Fatoş İrem</t>
  </si>
  <si>
    <t>Irem Çatıkkaş</t>
  </si>
  <si>
    <t>Mustafa Eyup</t>
  </si>
  <si>
    <t>Mustafa Coskun</t>
  </si>
  <si>
    <t>Kübra Coskun</t>
  </si>
  <si>
    <t>Erhan Öztürk</t>
  </si>
  <si>
    <t>Emine Oruc</t>
  </si>
  <si>
    <t>Sercan Demirtaş</t>
  </si>
  <si>
    <t>Gülşah Aygün</t>
  </si>
  <si>
    <t>Engin Oglago</t>
  </si>
  <si>
    <t>Şule Örs</t>
  </si>
  <si>
    <t>Uğur Gültaş</t>
  </si>
  <si>
    <t>Fazlı Kolçak</t>
  </si>
  <si>
    <t>Harika Ali</t>
  </si>
  <si>
    <t>Ersin Atmaca</t>
  </si>
  <si>
    <t>Volkan Öztürk</t>
  </si>
  <si>
    <t>Çağla Büyükdoğu</t>
  </si>
  <si>
    <t>Sabire Çelen</t>
  </si>
  <si>
    <t>Gamze Ozden</t>
  </si>
  <si>
    <t>Evren Canbazoğlu</t>
  </si>
  <si>
    <t>Ali Sağır</t>
  </si>
  <si>
    <t>Abdülkerim Şiranlı</t>
  </si>
  <si>
    <t>Fazlı Uçar</t>
  </si>
  <si>
    <t>Turan Sertac</t>
  </si>
  <si>
    <t>Hasan Özdemir</t>
  </si>
  <si>
    <t>Gizem Anıl</t>
  </si>
  <si>
    <t>Onur Çelik</t>
  </si>
  <si>
    <t>Miraç Korkmaz</t>
  </si>
  <si>
    <t>Begum Kartal</t>
  </si>
  <si>
    <t>Emre Aynur</t>
  </si>
  <si>
    <t>Ali Yeşildağ</t>
  </si>
  <si>
    <t>Vedat Güneş</t>
  </si>
  <si>
    <t>Esin Ozkan</t>
  </si>
  <si>
    <t>Ece Görkem</t>
  </si>
  <si>
    <t>Murat Sazaklıoglu</t>
  </si>
  <si>
    <t>Aziza Vural</t>
  </si>
  <si>
    <t>Aslı Şimşir</t>
  </si>
  <si>
    <t>Hakan Aşar</t>
  </si>
  <si>
    <t>Rıza Alanlı</t>
  </si>
  <si>
    <t>İrfan Karaca</t>
  </si>
  <si>
    <t>Özcan Sert</t>
  </si>
  <si>
    <t>Utku Güleç</t>
  </si>
  <si>
    <t>Mesut Tiran</t>
  </si>
  <si>
    <t>Ayfer Aytül</t>
  </si>
  <si>
    <t>Serhat Gül</t>
  </si>
  <si>
    <t>Mustafa Kalın</t>
  </si>
  <si>
    <t>Selahattin Gel</t>
  </si>
  <si>
    <t>Mahmut Di̇no</t>
  </si>
  <si>
    <t>Bölüm</t>
  </si>
  <si>
    <t>İnsan Kaynakları</t>
  </si>
  <si>
    <t>Satış Mühendisi</t>
  </si>
  <si>
    <t>Üretim-Planlama</t>
  </si>
  <si>
    <t>Raporlama</t>
  </si>
  <si>
    <t>Bakım</t>
  </si>
  <si>
    <t>Üretim</t>
  </si>
  <si>
    <t>Kalite</t>
  </si>
  <si>
    <t>Doğum Tarihi</t>
  </si>
  <si>
    <t>AGİ</t>
  </si>
  <si>
    <t>Net Maaş</t>
  </si>
  <si>
    <t>Toplam Maaş</t>
  </si>
  <si>
    <r>
      <rPr>
        <b/>
        <u/>
        <sz val="36"/>
        <color rgb="FFFF0000"/>
        <rFont val="Calibri"/>
        <family val="2"/>
        <charset val="162"/>
        <scheme val="minor"/>
      </rPr>
      <t>DÜŞEYARA</t>
    </r>
    <r>
      <rPr>
        <sz val="36"/>
        <color theme="1"/>
        <rFont val="Calibri"/>
        <family val="2"/>
        <scheme val="minor"/>
      </rPr>
      <t xml:space="preserve"> KOMUTU İLE BAŞKA BİR SAYFADAN VEYA FARKLI EXCEL DOSYASINDAN VERİ AKTARMA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</si>
</sst>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₺_-;\-* #,##0.00\ _₺_-;_-* &quot;-&quot;??\ _₺_-;_-@_-"/>
    <numFmt numFmtId="176" formatCode="_-* #,##0\ _₺_-;\-* #,##0\ _₺_-;_-* &quot;-&quot;??\ _₺_-;_-@_-"/>
    <numFmt numFmtId="177" formatCode="_-* #,##0.00\ &quot;TL&quot;_-;\-* #,##0.00\ &quot;TL&quot;_-;_-* &quot;-&quot;??\ &quot;TL&quot;_-;_-@_-"/>
    <numFmt numFmtId="179" formatCode="dd/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36"/>
      <color theme="1"/>
      <name val="Calibri"/>
      <family val="2"/>
      <charset val="162"/>
      <scheme val="minor"/>
    </font>
    <font>
      <sz val="10"/>
      <name val="Arial"/>
      <charset val="162"/>
    </font>
  </fonts>
  <fills count="8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4" fillId="2" borderId="0" applyNumberFormat="0" applyBorder="0" applyProtection="0"/>
    <xf numFmtId="0" fontId="3" fillId="3" borderId="0"/>
    <xf numFmtId="0" fontId="1" fillId="0" borderId="0"/>
    <xf numFmtId="0" fontId="8" fillId="7" borderId="1">
      <alignment horizontal="center" vertical="center" wrapText="1"/>
    </xf>
    <xf numFmtId="0" fontId="10" fillId="0" borderId="0"/>
    <xf numFmtId="177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20" fontId="0" fillId="0" borderId="0" xfId="0" applyNumberFormat="1"/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14" fontId="0" fillId="0" borderId="0" xfId="0" applyNumberFormat="1"/>
    <xf numFmtId="176" fontId="0" fillId="0" borderId="0" xfId="1" applyNumberFormat="1" applyFont="1"/>
    <xf numFmtId="164" fontId="0" fillId="0" borderId="0" xfId="1" applyFont="1"/>
    <xf numFmtId="164" fontId="2" fillId="5" borderId="1" xfId="1" applyFont="1" applyFill="1" applyBorder="1" applyAlignment="1">
      <alignment horizontal="center" vertical="center"/>
    </xf>
    <xf numFmtId="179" fontId="0" fillId="0" borderId="0" xfId="0" applyNumberFormat="1"/>
    <xf numFmtId="1" fontId="0" fillId="0" borderId="0" xfId="0" applyNumberFormat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</cellXfs>
  <cellStyles count="9">
    <cellStyle name="Başlık 3 2" xfId="2" xr:uid="{00000000-0005-0000-0000-000000000000}"/>
    <cellStyle name="Comma" xfId="1" builtinId="3"/>
    <cellStyle name="GriHücre" xfId="3" xr:uid="{00000000-0005-0000-0000-000001000000}"/>
    <cellStyle name="Normal" xfId="0" builtinId="0"/>
    <cellStyle name="Normal 2" xfId="4" xr:uid="{00000000-0005-0000-0000-000003000000}"/>
    <cellStyle name="Normal 3" xfId="6" xr:uid="{00000000-0005-0000-0000-000004000000}"/>
    <cellStyle name="ParaBirimi 2" xfId="7" xr:uid="{00000000-0005-0000-0000-000005000000}"/>
    <cellStyle name="Stil 111" xfId="5" xr:uid="{00000000-0005-0000-0000-000006000000}"/>
    <cellStyle name="Yüzde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15" t="s">
        <v>0</v>
      </c>
      <c r="C2" s="16"/>
      <c r="D2" s="17"/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</row>
    <row r="3" spans="2:11" ht="36.75" customHeight="1" x14ac:dyDescent="0.25">
      <c r="B3" s="3">
        <v>0.41666666666666669</v>
      </c>
      <c r="C3" s="4" t="s">
        <v>2</v>
      </c>
      <c r="D3" s="5">
        <v>0.45833333333333331</v>
      </c>
      <c r="E3" s="7" t="s">
        <v>10</v>
      </c>
      <c r="F3" s="1"/>
      <c r="G3" s="1"/>
      <c r="H3" s="1"/>
      <c r="I3" s="1"/>
      <c r="J3" s="1"/>
      <c r="K3" s="1"/>
    </row>
    <row r="4" spans="2:11" ht="36.75" customHeight="1" x14ac:dyDescent="0.25">
      <c r="B4" s="3">
        <v>0.45833333333333298</v>
      </c>
      <c r="C4" s="4" t="s">
        <v>2</v>
      </c>
      <c r="D4" s="5">
        <v>0.5</v>
      </c>
      <c r="E4" s="1"/>
      <c r="F4" s="1"/>
      <c r="G4" s="1"/>
      <c r="H4" s="1"/>
      <c r="I4" s="1"/>
      <c r="J4" s="1"/>
      <c r="K4" s="1"/>
    </row>
    <row r="5" spans="2:11" ht="36.75" customHeight="1" x14ac:dyDescent="0.25">
      <c r="B5" s="3">
        <v>0.5</v>
      </c>
      <c r="C5" s="4" t="s">
        <v>2</v>
      </c>
      <c r="D5" s="5">
        <v>0.54166666666666696</v>
      </c>
      <c r="E5" s="1"/>
      <c r="F5" s="1"/>
      <c r="G5" s="1"/>
      <c r="H5" s="1"/>
      <c r="I5" s="1"/>
      <c r="J5" s="1"/>
      <c r="K5" s="1"/>
    </row>
    <row r="6" spans="2:11" ht="36.75" customHeight="1" x14ac:dyDescent="0.25">
      <c r="B6" s="3">
        <v>0.54166666666666696</v>
      </c>
      <c r="C6" s="4" t="s">
        <v>2</v>
      </c>
      <c r="D6" s="5">
        <v>0.58333333333333304</v>
      </c>
      <c r="E6" s="1"/>
      <c r="F6" s="1"/>
      <c r="G6" s="1"/>
      <c r="H6" s="1"/>
      <c r="I6" s="1"/>
      <c r="J6" s="1"/>
      <c r="K6" s="1"/>
    </row>
    <row r="7" spans="2:11" ht="36.75" customHeight="1" x14ac:dyDescent="0.25">
      <c r="B7" s="3">
        <v>0.58333333333333304</v>
      </c>
      <c r="C7" s="4" t="s">
        <v>2</v>
      </c>
      <c r="D7" s="5">
        <v>0.625</v>
      </c>
      <c r="E7" s="1"/>
      <c r="F7" s="1"/>
      <c r="G7" s="1"/>
      <c r="H7" s="1"/>
      <c r="I7" s="1"/>
      <c r="J7" s="1"/>
      <c r="K7" s="1"/>
    </row>
    <row r="8" spans="2:11" ht="36.75" customHeight="1" x14ac:dyDescent="0.25">
      <c r="B8" s="3">
        <v>0.625</v>
      </c>
      <c r="C8" s="4" t="s">
        <v>2</v>
      </c>
      <c r="D8" s="5">
        <v>0.66666666666666696</v>
      </c>
      <c r="E8" s="1"/>
      <c r="F8" s="1"/>
      <c r="G8" s="1"/>
      <c r="H8" s="1"/>
      <c r="I8" s="1"/>
      <c r="J8" s="1"/>
      <c r="K8" s="1"/>
    </row>
    <row r="9" spans="2:11" ht="36.75" customHeight="1" x14ac:dyDescent="0.25">
      <c r="B9" s="3">
        <v>0.66666666666666696</v>
      </c>
      <c r="C9" s="4" t="s">
        <v>2</v>
      </c>
      <c r="D9" s="5">
        <v>0.70833333333333304</v>
      </c>
      <c r="E9" s="1"/>
      <c r="F9" s="1"/>
      <c r="G9" s="1"/>
      <c r="H9" s="1"/>
      <c r="I9" s="1"/>
      <c r="J9" s="1"/>
      <c r="K9" s="1"/>
    </row>
    <row r="10" spans="2:11" ht="36.75" customHeight="1" x14ac:dyDescent="0.25">
      <c r="B10" s="3">
        <v>0.70833333333333304</v>
      </c>
      <c r="C10" s="4" t="s">
        <v>2</v>
      </c>
      <c r="D10" s="5">
        <v>0.75</v>
      </c>
      <c r="E10" s="1"/>
      <c r="F10" s="1"/>
      <c r="G10" s="1"/>
      <c r="H10" s="1"/>
      <c r="I10" s="1"/>
      <c r="J10" s="1"/>
      <c r="K10" s="1"/>
    </row>
    <row r="11" spans="2:11" ht="36.75" customHeight="1" x14ac:dyDescent="0.25">
      <c r="B11" s="3">
        <v>0.75</v>
      </c>
      <c r="C11" s="4" t="s">
        <v>2</v>
      </c>
      <c r="D11" s="5">
        <v>0.79166666666666696</v>
      </c>
      <c r="E11" s="1"/>
      <c r="F11" s="1"/>
      <c r="G11" s="1"/>
      <c r="H11" s="1"/>
      <c r="I11" s="1"/>
      <c r="J11" s="1"/>
      <c r="K11" s="1"/>
    </row>
    <row r="12" spans="2:11" ht="36.75" customHeight="1" x14ac:dyDescent="0.25">
      <c r="B12" s="3">
        <v>0.79166666666666696</v>
      </c>
      <c r="C12" s="4" t="s">
        <v>2</v>
      </c>
      <c r="D12" s="5">
        <v>0.83333333333333304</v>
      </c>
      <c r="E12" s="1"/>
      <c r="F12" s="1"/>
      <c r="G12" s="1"/>
      <c r="H12" s="1"/>
      <c r="I12" s="1"/>
      <c r="J12" s="1"/>
      <c r="K12" s="1"/>
    </row>
    <row r="13" spans="2:11" ht="36.75" customHeight="1" x14ac:dyDescent="0.25">
      <c r="B13" s="3">
        <v>0.83333333333333304</v>
      </c>
      <c r="C13" s="4" t="s">
        <v>2</v>
      </c>
      <c r="D13" s="5">
        <v>0.875</v>
      </c>
      <c r="E13" s="1"/>
      <c r="F13" s="1"/>
      <c r="G13" s="1"/>
      <c r="H13" s="1"/>
      <c r="I13" s="1"/>
      <c r="J13" s="1"/>
      <c r="K13" s="1"/>
    </row>
    <row r="14" spans="2:11" ht="36.75" customHeight="1" x14ac:dyDescent="0.25">
      <c r="B14" s="3">
        <v>0.875</v>
      </c>
      <c r="C14" s="4" t="s">
        <v>2</v>
      </c>
      <c r="D14" s="5">
        <v>0.91666666666666696</v>
      </c>
      <c r="E14" s="1"/>
      <c r="F14" s="1"/>
      <c r="G14" s="1"/>
      <c r="H14" s="1"/>
      <c r="I14" s="1"/>
      <c r="J14" s="1"/>
      <c r="K14" s="1"/>
    </row>
    <row r="15" spans="2:11" ht="36.75" customHeight="1" x14ac:dyDescent="0.25">
      <c r="B15" s="3">
        <v>0.91666666666666696</v>
      </c>
      <c r="C15" s="4" t="s">
        <v>2</v>
      </c>
      <c r="D15" s="5">
        <v>0.95833333333333304</v>
      </c>
      <c r="E15" s="1"/>
      <c r="F15" s="1"/>
      <c r="G15" s="1"/>
      <c r="H15" s="1"/>
      <c r="I15" s="1"/>
      <c r="J15" s="1"/>
      <c r="K15" s="1"/>
    </row>
    <row r="16" spans="2:11" ht="33.75" customHeight="1" x14ac:dyDescent="0.25">
      <c r="B16" s="2"/>
      <c r="D16" s="2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S82"/>
  <sheetViews>
    <sheetView tabSelected="1" workbookViewId="0">
      <selection activeCell="D19" sqref="D19"/>
    </sheetView>
  </sheetViews>
  <sheetFormatPr defaultRowHeight="15" x14ac:dyDescent="0.25"/>
  <cols>
    <col min="1" max="1" width="3.140625" customWidth="1"/>
    <col min="2" max="2" width="6.140625" customWidth="1"/>
    <col min="3" max="3" width="19" bestFit="1" customWidth="1"/>
    <col min="4" max="4" width="16.140625" bestFit="1" customWidth="1"/>
    <col min="5" max="5" width="12.7109375" bestFit="1" customWidth="1"/>
    <col min="6" max="6" width="3" bestFit="1" customWidth="1"/>
    <col min="7" max="7" width="14" bestFit="1" customWidth="1"/>
    <col min="8" max="8" width="9.5703125" style="11" bestFit="1" customWidth="1"/>
    <col min="9" max="9" width="14.28515625" style="11" bestFit="1" customWidth="1"/>
    <col min="10" max="10" width="2.42578125" customWidth="1"/>
  </cols>
  <sheetData>
    <row r="2" spans="2:19" x14ac:dyDescent="0.25">
      <c r="B2" s="8" t="s">
        <v>1</v>
      </c>
      <c r="C2" s="8" t="s">
        <v>11</v>
      </c>
      <c r="D2" s="8" t="s">
        <v>75</v>
      </c>
      <c r="E2" s="8" t="s">
        <v>83</v>
      </c>
      <c r="F2" s="8"/>
      <c r="G2" s="8" t="s">
        <v>85</v>
      </c>
      <c r="H2" s="12" t="s">
        <v>84</v>
      </c>
      <c r="I2" s="12" t="s">
        <v>86</v>
      </c>
    </row>
    <row r="3" spans="2:19" x14ac:dyDescent="0.25">
      <c r="B3">
        <v>1985</v>
      </c>
      <c r="C3" t="s">
        <v>16</v>
      </c>
      <c r="D3" t="s">
        <v>76</v>
      </c>
      <c r="E3" s="13">
        <v>25417</v>
      </c>
      <c r="F3" s="14">
        <f ca="1">(TODAY()-E3)/365</f>
        <v>56.345205479452055</v>
      </c>
      <c r="G3" s="10">
        <f>VLOOKUP($B3,Maaş!$B:$E,3,0)</f>
        <v>6294</v>
      </c>
      <c r="H3" s="11">
        <f>VLOOKUP($B3,Maaş!$B:$E,4,0)</f>
        <v>362.22</v>
      </c>
      <c r="I3" s="11">
        <f>H3+G3</f>
        <v>6656.22</v>
      </c>
    </row>
    <row r="4" spans="2:19" x14ac:dyDescent="0.25">
      <c r="B4">
        <v>1960</v>
      </c>
      <c r="C4" t="s">
        <v>60</v>
      </c>
      <c r="D4" t="s">
        <v>76</v>
      </c>
      <c r="E4" s="13">
        <v>20908</v>
      </c>
      <c r="F4" s="14">
        <f t="shared" ref="F4:F65" ca="1" si="0">(TODAY()-E4)/365</f>
        <v>68.698630136986296</v>
      </c>
      <c r="G4" s="10">
        <f>VLOOKUP($B4,Maaş!$B:$E,3,0)</f>
        <v>4159</v>
      </c>
      <c r="H4" s="11">
        <f>VLOOKUP($B4,Maaş!$B:$E,4,0)</f>
        <v>268.31</v>
      </c>
      <c r="I4" s="11">
        <f t="shared" ref="I4:I65" si="1">H4+G4</f>
        <v>4427.3100000000004</v>
      </c>
      <c r="K4" s="26" t="s">
        <v>87</v>
      </c>
      <c r="L4" s="18"/>
      <c r="M4" s="18"/>
      <c r="N4" s="18"/>
      <c r="O4" s="18"/>
      <c r="P4" s="18"/>
      <c r="Q4" s="18"/>
      <c r="R4" s="18"/>
      <c r="S4" s="19"/>
    </row>
    <row r="5" spans="2:19" x14ac:dyDescent="0.25">
      <c r="B5">
        <v>1608</v>
      </c>
      <c r="C5" t="s">
        <v>33</v>
      </c>
      <c r="D5" t="s">
        <v>77</v>
      </c>
      <c r="E5" s="13">
        <v>18350</v>
      </c>
      <c r="F5" s="14">
        <f t="shared" ca="1" si="0"/>
        <v>75.706849315068496</v>
      </c>
      <c r="G5" s="10">
        <f>VLOOKUP($B5,Maaş!$B:$E,3,0)</f>
        <v>9122</v>
      </c>
      <c r="H5" s="11">
        <f>VLOOKUP($B5,Maaş!$B:$E,4,0)</f>
        <v>268.31</v>
      </c>
      <c r="I5" s="11">
        <f t="shared" si="1"/>
        <v>9390.31</v>
      </c>
      <c r="K5" s="20"/>
      <c r="L5" s="21"/>
      <c r="M5" s="21"/>
      <c r="N5" s="21"/>
      <c r="O5" s="21"/>
      <c r="P5" s="21"/>
      <c r="Q5" s="21"/>
      <c r="R5" s="21"/>
      <c r="S5" s="22"/>
    </row>
    <row r="6" spans="2:19" x14ac:dyDescent="0.25">
      <c r="B6">
        <v>1787</v>
      </c>
      <c r="C6" t="s">
        <v>19</v>
      </c>
      <c r="D6" t="s">
        <v>77</v>
      </c>
      <c r="E6" s="13">
        <v>35125</v>
      </c>
      <c r="F6" s="14">
        <f t="shared" ca="1" si="0"/>
        <v>29.747945205479454</v>
      </c>
      <c r="G6" s="10">
        <f>VLOOKUP($B6,Maaş!$B:$E,3,0)</f>
        <v>7263</v>
      </c>
      <c r="H6" s="11">
        <f>VLOOKUP($B6,Maaş!$B:$E,4,0)</f>
        <v>456.13</v>
      </c>
      <c r="I6" s="11">
        <f t="shared" si="1"/>
        <v>7719.13</v>
      </c>
      <c r="K6" s="20"/>
      <c r="L6" s="21"/>
      <c r="M6" s="21"/>
      <c r="N6" s="21"/>
      <c r="O6" s="21"/>
      <c r="P6" s="21"/>
      <c r="Q6" s="21"/>
      <c r="R6" s="21"/>
      <c r="S6" s="22"/>
    </row>
    <row r="7" spans="2:19" x14ac:dyDescent="0.25">
      <c r="B7">
        <v>1031</v>
      </c>
      <c r="C7" t="s">
        <v>68</v>
      </c>
      <c r="D7" t="s">
        <v>78</v>
      </c>
      <c r="E7" s="13">
        <v>21871</v>
      </c>
      <c r="F7" s="14">
        <f t="shared" ca="1" si="0"/>
        <v>66.060273972602744</v>
      </c>
      <c r="G7" s="10">
        <f>VLOOKUP($B7,Maaş!$B:$E,3,0)</f>
        <v>5280</v>
      </c>
      <c r="H7" s="11">
        <f>VLOOKUP($B7,Maaş!$B:$E,4,0)</f>
        <v>321.98</v>
      </c>
      <c r="I7" s="11">
        <f t="shared" si="1"/>
        <v>5601.98</v>
      </c>
      <c r="K7" s="20"/>
      <c r="L7" s="21"/>
      <c r="M7" s="21"/>
      <c r="N7" s="21"/>
      <c r="O7" s="21"/>
      <c r="P7" s="21"/>
      <c r="Q7" s="21"/>
      <c r="R7" s="21"/>
      <c r="S7" s="22"/>
    </row>
    <row r="8" spans="2:19" x14ac:dyDescent="0.25">
      <c r="B8">
        <v>1056</v>
      </c>
      <c r="C8" t="s">
        <v>39</v>
      </c>
      <c r="D8" t="s">
        <v>77</v>
      </c>
      <c r="E8" s="13">
        <v>32437</v>
      </c>
      <c r="F8" s="14">
        <f t="shared" ca="1" si="0"/>
        <v>37.112328767123287</v>
      </c>
      <c r="G8" s="10">
        <f>VLOOKUP($B8,Maaş!$B:$E,3,0)</f>
        <v>8931</v>
      </c>
      <c r="H8" s="11">
        <f>VLOOKUP($B8,Maaş!$B:$E,4,0)</f>
        <v>456.13</v>
      </c>
      <c r="I8" s="11">
        <f t="shared" si="1"/>
        <v>9387.1299999999992</v>
      </c>
      <c r="K8" s="20"/>
      <c r="L8" s="21"/>
      <c r="M8" s="21"/>
      <c r="N8" s="21"/>
      <c r="O8" s="21"/>
      <c r="P8" s="21"/>
      <c r="Q8" s="21"/>
      <c r="R8" s="21"/>
      <c r="S8" s="22"/>
    </row>
    <row r="9" spans="2:19" x14ac:dyDescent="0.25">
      <c r="B9">
        <v>1669</v>
      </c>
      <c r="C9" t="s">
        <v>20</v>
      </c>
      <c r="D9" t="s">
        <v>81</v>
      </c>
      <c r="E9" s="13">
        <v>24296</v>
      </c>
      <c r="F9" s="14">
        <f t="shared" ca="1" si="0"/>
        <v>59.416438356164385</v>
      </c>
      <c r="G9" s="10">
        <f>VLOOKUP($B9,Maaş!$B:$E,3,0)</f>
        <v>6985</v>
      </c>
      <c r="H9" s="11">
        <f>VLOOKUP($B9,Maaş!$B:$E,4,0)</f>
        <v>268.31</v>
      </c>
      <c r="I9" s="11">
        <f t="shared" si="1"/>
        <v>7253.31</v>
      </c>
      <c r="K9" s="20"/>
      <c r="L9" s="21"/>
      <c r="M9" s="21"/>
      <c r="N9" s="21"/>
      <c r="O9" s="21"/>
      <c r="P9" s="21"/>
      <c r="Q9" s="21"/>
      <c r="R9" s="21"/>
      <c r="S9" s="22"/>
    </row>
    <row r="10" spans="2:19" x14ac:dyDescent="0.25">
      <c r="B10">
        <v>1640</v>
      </c>
      <c r="C10" t="s">
        <v>12</v>
      </c>
      <c r="D10" t="s">
        <v>76</v>
      </c>
      <c r="E10" s="13">
        <v>35805</v>
      </c>
      <c r="F10" s="14">
        <f t="shared" ca="1" si="0"/>
        <v>27.884931506849316</v>
      </c>
      <c r="G10" s="10">
        <f>VLOOKUP($B10,Maaş!$B:$E,3,0)</f>
        <v>8934</v>
      </c>
      <c r="H10" s="11">
        <f>VLOOKUP($B10,Maaş!$B:$E,4,0)</f>
        <v>456.13</v>
      </c>
      <c r="I10" s="11">
        <f t="shared" si="1"/>
        <v>9390.1299999999992</v>
      </c>
      <c r="K10" s="20"/>
      <c r="L10" s="21"/>
      <c r="M10" s="21"/>
      <c r="N10" s="21"/>
      <c r="O10" s="21"/>
      <c r="P10" s="21"/>
      <c r="Q10" s="21"/>
      <c r="R10" s="21"/>
      <c r="S10" s="22"/>
    </row>
    <row r="11" spans="2:19" x14ac:dyDescent="0.25">
      <c r="B11">
        <v>1327</v>
      </c>
      <c r="C11" t="s">
        <v>59</v>
      </c>
      <c r="D11" t="s">
        <v>79</v>
      </c>
      <c r="E11" s="13">
        <v>22439</v>
      </c>
      <c r="F11" s="14">
        <f t="shared" ca="1" si="0"/>
        <v>64.504109589041093</v>
      </c>
      <c r="G11" s="10">
        <f>VLOOKUP($B11,Maaş!$B:$E,3,0)</f>
        <v>8085</v>
      </c>
      <c r="H11" s="11">
        <f>VLOOKUP($B11,Maaş!$B:$E,4,0)</f>
        <v>308.56</v>
      </c>
      <c r="I11" s="11">
        <f t="shared" si="1"/>
        <v>8393.56</v>
      </c>
      <c r="K11" s="20"/>
      <c r="L11" s="21"/>
      <c r="M11" s="21"/>
      <c r="N11" s="21"/>
      <c r="O11" s="21"/>
      <c r="P11" s="21"/>
      <c r="Q11" s="21"/>
      <c r="R11" s="21"/>
      <c r="S11" s="22"/>
    </row>
    <row r="12" spans="2:19" x14ac:dyDescent="0.25">
      <c r="B12">
        <v>1615</v>
      </c>
      <c r="C12" t="s">
        <v>69</v>
      </c>
      <c r="D12" t="s">
        <v>79</v>
      </c>
      <c r="E12" s="13">
        <v>19236</v>
      </c>
      <c r="F12" s="14">
        <f t="shared" ca="1" si="0"/>
        <v>73.279452054794518</v>
      </c>
      <c r="G12" s="10">
        <f>VLOOKUP($B12,Maaş!$B:$E,3,0)</f>
        <v>8795</v>
      </c>
      <c r="H12" s="11">
        <f>VLOOKUP($B12,Maaş!$B:$E,4,0)</f>
        <v>321.98</v>
      </c>
      <c r="I12" s="11">
        <f t="shared" si="1"/>
        <v>9116.98</v>
      </c>
      <c r="K12" s="20"/>
      <c r="L12" s="21"/>
      <c r="M12" s="21"/>
      <c r="N12" s="21"/>
      <c r="O12" s="21"/>
      <c r="P12" s="21"/>
      <c r="Q12" s="21"/>
      <c r="R12" s="21"/>
      <c r="S12" s="22"/>
    </row>
    <row r="13" spans="2:19" x14ac:dyDescent="0.25">
      <c r="B13">
        <v>1774</v>
      </c>
      <c r="C13" t="s">
        <v>43</v>
      </c>
      <c r="D13" t="s">
        <v>78</v>
      </c>
      <c r="E13" s="13">
        <v>32192</v>
      </c>
      <c r="F13" s="14">
        <f t="shared" ca="1" si="0"/>
        <v>37.783561643835618</v>
      </c>
      <c r="G13" s="10">
        <f>VLOOKUP($B13,Maaş!$B:$E,3,0)</f>
        <v>7947</v>
      </c>
      <c r="H13" s="11">
        <f>VLOOKUP($B13,Maaş!$B:$E,4,0)</f>
        <v>402.47</v>
      </c>
      <c r="I13" s="11">
        <f t="shared" si="1"/>
        <v>8349.4699999999993</v>
      </c>
      <c r="K13" s="20"/>
      <c r="L13" s="21"/>
      <c r="M13" s="21"/>
      <c r="N13" s="21"/>
      <c r="O13" s="21"/>
      <c r="P13" s="21"/>
      <c r="Q13" s="21"/>
      <c r="R13" s="21"/>
      <c r="S13" s="22"/>
    </row>
    <row r="14" spans="2:19" x14ac:dyDescent="0.25">
      <c r="B14">
        <v>1837</v>
      </c>
      <c r="C14" t="s">
        <v>53</v>
      </c>
      <c r="D14" t="s">
        <v>79</v>
      </c>
      <c r="E14" s="13">
        <v>25502</v>
      </c>
      <c r="F14" s="14">
        <f t="shared" ca="1" si="0"/>
        <v>56.112328767123287</v>
      </c>
      <c r="G14" s="10">
        <f>VLOOKUP($B14,Maaş!$B:$E,3,0)</f>
        <v>5879</v>
      </c>
      <c r="H14" s="11">
        <f>VLOOKUP($B14,Maaş!$B:$E,4,0)</f>
        <v>348.81</v>
      </c>
      <c r="I14" s="11">
        <f t="shared" si="1"/>
        <v>6227.81</v>
      </c>
      <c r="K14" s="20"/>
      <c r="L14" s="21"/>
      <c r="M14" s="21"/>
      <c r="N14" s="21"/>
      <c r="O14" s="21"/>
      <c r="P14" s="21"/>
      <c r="Q14" s="21"/>
      <c r="R14" s="21"/>
      <c r="S14" s="22"/>
    </row>
    <row r="15" spans="2:19" x14ac:dyDescent="0.25">
      <c r="B15">
        <v>1970</v>
      </c>
      <c r="C15" t="s">
        <v>28</v>
      </c>
      <c r="D15" t="s">
        <v>77</v>
      </c>
      <c r="E15" s="13">
        <v>30369</v>
      </c>
      <c r="F15" s="14">
        <f t="shared" ca="1" si="0"/>
        <v>42.778082191780825</v>
      </c>
      <c r="G15" s="10">
        <f>VLOOKUP($B15,Maaş!$B:$E,3,0)</f>
        <v>4581</v>
      </c>
      <c r="H15" s="11">
        <f>VLOOKUP($B15,Maaş!$B:$E,4,0)</f>
        <v>348.81</v>
      </c>
      <c r="I15" s="11">
        <f t="shared" si="1"/>
        <v>4929.8100000000004</v>
      </c>
      <c r="K15" s="20"/>
      <c r="L15" s="21"/>
      <c r="M15" s="21"/>
      <c r="N15" s="21"/>
      <c r="O15" s="21"/>
      <c r="P15" s="21"/>
      <c r="Q15" s="21"/>
      <c r="R15" s="21"/>
      <c r="S15" s="22"/>
    </row>
    <row r="16" spans="2:19" x14ac:dyDescent="0.25">
      <c r="B16">
        <v>1135</v>
      </c>
      <c r="C16" t="s">
        <v>24</v>
      </c>
      <c r="D16" t="s">
        <v>77</v>
      </c>
      <c r="E16" s="13">
        <v>32696</v>
      </c>
      <c r="F16" s="14">
        <f t="shared" ca="1" si="0"/>
        <v>36.402739726027399</v>
      </c>
      <c r="G16" s="10">
        <f>VLOOKUP($B16,Maaş!$B:$E,3,0)</f>
        <v>5316</v>
      </c>
      <c r="H16" s="11">
        <f>VLOOKUP($B16,Maaş!$B:$E,4,0)</f>
        <v>268.31</v>
      </c>
      <c r="I16" s="11">
        <f t="shared" si="1"/>
        <v>5584.31</v>
      </c>
      <c r="K16" s="20"/>
      <c r="L16" s="21"/>
      <c r="M16" s="21"/>
      <c r="N16" s="21"/>
      <c r="O16" s="21"/>
      <c r="P16" s="21"/>
      <c r="Q16" s="21"/>
      <c r="R16" s="21"/>
      <c r="S16" s="22"/>
    </row>
    <row r="17" spans="2:19" x14ac:dyDescent="0.25">
      <c r="B17">
        <v>1917</v>
      </c>
      <c r="C17" t="s">
        <v>14</v>
      </c>
      <c r="D17" t="s">
        <v>81</v>
      </c>
      <c r="E17" s="13">
        <v>31330</v>
      </c>
      <c r="F17" s="14">
        <f t="shared" ca="1" si="0"/>
        <v>40.145205479452052</v>
      </c>
      <c r="G17" s="10">
        <f>VLOOKUP($B17,Maaş!$B:$E,3,0)</f>
        <v>9353</v>
      </c>
      <c r="H17" s="11">
        <f>VLOOKUP($B17,Maaş!$B:$E,4,0)</f>
        <v>456.13</v>
      </c>
      <c r="I17" s="11">
        <f t="shared" si="1"/>
        <v>9809.1299999999992</v>
      </c>
      <c r="K17" s="20"/>
      <c r="L17" s="21"/>
      <c r="M17" s="21"/>
      <c r="N17" s="21"/>
      <c r="O17" s="21"/>
      <c r="P17" s="21"/>
      <c r="Q17" s="21"/>
      <c r="R17" s="21"/>
      <c r="S17" s="22"/>
    </row>
    <row r="18" spans="2:19" x14ac:dyDescent="0.25">
      <c r="B18">
        <v>1910</v>
      </c>
      <c r="C18" t="s">
        <v>42</v>
      </c>
      <c r="D18" t="s">
        <v>77</v>
      </c>
      <c r="E18" s="13">
        <v>26815</v>
      </c>
      <c r="F18" s="14">
        <f t="shared" ca="1" si="0"/>
        <v>52.515068493150686</v>
      </c>
      <c r="G18" s="10">
        <f>VLOOKUP($B18,Maaş!$B:$E,3,0)</f>
        <v>7981</v>
      </c>
      <c r="H18" s="11">
        <f>VLOOKUP($B18,Maaş!$B:$E,4,0)</f>
        <v>456.13</v>
      </c>
      <c r="I18" s="11">
        <f t="shared" si="1"/>
        <v>8437.1299999999992</v>
      </c>
      <c r="K18" s="20"/>
      <c r="L18" s="21"/>
      <c r="M18" s="21"/>
      <c r="N18" s="21"/>
      <c r="O18" s="21"/>
      <c r="P18" s="21"/>
      <c r="Q18" s="21"/>
      <c r="R18" s="21"/>
      <c r="S18" s="22"/>
    </row>
    <row r="19" spans="2:19" x14ac:dyDescent="0.25">
      <c r="B19">
        <v>1471</v>
      </c>
      <c r="C19" t="s">
        <v>70</v>
      </c>
      <c r="D19" t="s">
        <v>76</v>
      </c>
      <c r="E19" s="13">
        <v>28864</v>
      </c>
      <c r="F19" s="14">
        <f t="shared" ca="1" si="0"/>
        <v>46.901369863013699</v>
      </c>
      <c r="G19" s="10">
        <f>VLOOKUP($B19,Maaş!$B:$E,3,0)</f>
        <v>4527</v>
      </c>
      <c r="H19" s="11">
        <f>VLOOKUP($B19,Maaş!$B:$E,4,0)</f>
        <v>308.56</v>
      </c>
      <c r="I19" s="11">
        <f t="shared" si="1"/>
        <v>4835.5600000000004</v>
      </c>
      <c r="K19" s="20"/>
      <c r="L19" s="21"/>
      <c r="M19" s="21"/>
      <c r="N19" s="21"/>
      <c r="O19" s="21"/>
      <c r="P19" s="21"/>
      <c r="Q19" s="21"/>
      <c r="R19" s="21"/>
      <c r="S19" s="22"/>
    </row>
    <row r="20" spans="2:19" x14ac:dyDescent="0.25">
      <c r="B20">
        <v>1110</v>
      </c>
      <c r="C20" t="s">
        <v>54</v>
      </c>
      <c r="D20" t="s">
        <v>77</v>
      </c>
      <c r="E20" s="13">
        <v>19784</v>
      </c>
      <c r="F20" s="14">
        <f t="shared" ca="1" si="0"/>
        <v>71.778082191780825</v>
      </c>
      <c r="G20" s="10">
        <f>VLOOKUP($B20,Maaş!$B:$E,3,0)</f>
        <v>6374</v>
      </c>
      <c r="H20" s="11">
        <f>VLOOKUP($B20,Maaş!$B:$E,4,0)</f>
        <v>456.13</v>
      </c>
      <c r="I20" s="11">
        <f t="shared" si="1"/>
        <v>6830.13</v>
      </c>
      <c r="K20" s="20"/>
      <c r="L20" s="21"/>
      <c r="M20" s="21"/>
      <c r="N20" s="21"/>
      <c r="O20" s="21"/>
      <c r="P20" s="21"/>
      <c r="Q20" s="21"/>
      <c r="R20" s="21"/>
      <c r="S20" s="22"/>
    </row>
    <row r="21" spans="2:19" x14ac:dyDescent="0.25">
      <c r="B21">
        <v>1840</v>
      </c>
      <c r="C21" t="s">
        <v>18</v>
      </c>
      <c r="D21" t="s">
        <v>76</v>
      </c>
      <c r="E21" s="13">
        <v>30098</v>
      </c>
      <c r="F21" s="14">
        <f t="shared" ca="1" si="0"/>
        <v>43.520547945205479</v>
      </c>
      <c r="G21" s="10">
        <f>VLOOKUP($B21,Maaş!$B:$E,3,0)</f>
        <v>9108</v>
      </c>
      <c r="H21" s="11">
        <f>VLOOKUP($B21,Maaş!$B:$E,4,0)</f>
        <v>268.31</v>
      </c>
      <c r="I21" s="11">
        <f t="shared" si="1"/>
        <v>9376.31</v>
      </c>
      <c r="K21" s="23"/>
      <c r="L21" s="24"/>
      <c r="M21" s="24"/>
      <c r="N21" s="24"/>
      <c r="O21" s="24"/>
      <c r="P21" s="24"/>
      <c r="Q21" s="24"/>
      <c r="R21" s="24"/>
      <c r="S21" s="25"/>
    </row>
    <row r="22" spans="2:19" x14ac:dyDescent="0.25">
      <c r="B22">
        <v>1519</v>
      </c>
      <c r="C22" t="s">
        <v>34</v>
      </c>
      <c r="D22" t="s">
        <v>78</v>
      </c>
      <c r="E22" s="13">
        <v>32294</v>
      </c>
      <c r="F22" s="14">
        <f t="shared" ca="1" si="0"/>
        <v>37.504109589041093</v>
      </c>
      <c r="G22" s="10">
        <f>VLOOKUP($B22,Maaş!$B:$E,3,0)</f>
        <v>6342</v>
      </c>
      <c r="H22" s="11">
        <f>VLOOKUP($B22,Maaş!$B:$E,4,0)</f>
        <v>402.47</v>
      </c>
      <c r="I22" s="11">
        <f t="shared" si="1"/>
        <v>6744.47</v>
      </c>
    </row>
    <row r="23" spans="2:19" x14ac:dyDescent="0.25">
      <c r="B23">
        <v>1635</v>
      </c>
      <c r="C23" t="s">
        <v>71</v>
      </c>
      <c r="D23" t="s">
        <v>78</v>
      </c>
      <c r="E23" s="13">
        <v>30845</v>
      </c>
      <c r="F23" s="14">
        <f t="shared" ca="1" si="0"/>
        <v>41.473972602739728</v>
      </c>
      <c r="G23" s="10">
        <f>VLOOKUP($B23,Maaş!$B:$E,3,0)</f>
        <v>7883</v>
      </c>
      <c r="H23" s="11">
        <f>VLOOKUP($B23,Maaş!$B:$E,4,0)</f>
        <v>456.13</v>
      </c>
      <c r="I23" s="11">
        <f t="shared" si="1"/>
        <v>8339.1299999999992</v>
      </c>
    </row>
    <row r="24" spans="2:19" x14ac:dyDescent="0.25">
      <c r="B24">
        <v>1713</v>
      </c>
      <c r="C24" t="s">
        <v>64</v>
      </c>
      <c r="D24" t="s">
        <v>76</v>
      </c>
      <c r="E24" s="13">
        <v>35270</v>
      </c>
      <c r="F24" s="14">
        <f t="shared" ca="1" si="0"/>
        <v>29.350684931506848</v>
      </c>
      <c r="G24" s="10">
        <f>VLOOKUP($B24,Maaş!$B:$E,3,0)</f>
        <v>5342</v>
      </c>
      <c r="H24" s="11">
        <f>VLOOKUP($B24,Maaş!$B:$E,4,0)</f>
        <v>362.22</v>
      </c>
      <c r="I24" s="11">
        <f t="shared" si="1"/>
        <v>5704.22</v>
      </c>
    </row>
    <row r="25" spans="2:19" x14ac:dyDescent="0.25">
      <c r="B25">
        <v>1480</v>
      </c>
      <c r="C25" t="s">
        <v>45</v>
      </c>
      <c r="D25" t="s">
        <v>77</v>
      </c>
      <c r="E25" s="13">
        <v>35733</v>
      </c>
      <c r="F25" s="14">
        <f t="shared" ca="1" si="0"/>
        <v>28.082191780821919</v>
      </c>
      <c r="G25" s="10">
        <f>VLOOKUP($B25,Maaş!$B:$E,3,0)</f>
        <v>7476</v>
      </c>
      <c r="H25" s="11">
        <f>VLOOKUP($B25,Maaş!$B:$E,4,0)</f>
        <v>348.81</v>
      </c>
      <c r="I25" s="11">
        <f t="shared" si="1"/>
        <v>7824.81</v>
      </c>
    </row>
    <row r="26" spans="2:19" x14ac:dyDescent="0.25">
      <c r="B26">
        <v>1527</v>
      </c>
      <c r="C26" t="s">
        <v>26</v>
      </c>
      <c r="D26" t="s">
        <v>77</v>
      </c>
      <c r="E26" s="13">
        <v>28058</v>
      </c>
      <c r="F26" s="14">
        <f t="shared" ca="1" si="0"/>
        <v>49.109589041095887</v>
      </c>
      <c r="G26" s="10">
        <f>VLOOKUP($B26,Maaş!$B:$E,3,0)</f>
        <v>9009</v>
      </c>
      <c r="H26" s="11">
        <f>VLOOKUP($B26,Maaş!$B:$E,4,0)</f>
        <v>456.13</v>
      </c>
      <c r="I26" s="11">
        <f t="shared" si="1"/>
        <v>9465.1299999999992</v>
      </c>
    </row>
    <row r="27" spans="2:19" x14ac:dyDescent="0.25">
      <c r="B27">
        <v>1801</v>
      </c>
      <c r="C27" t="s">
        <v>65</v>
      </c>
      <c r="D27" t="s">
        <v>80</v>
      </c>
      <c r="E27" s="13">
        <v>24592</v>
      </c>
      <c r="F27" s="14">
        <f t="shared" ca="1" si="0"/>
        <v>58.605479452054794</v>
      </c>
      <c r="G27" s="10">
        <f>VLOOKUP($B27,Maaş!$B:$E,3,0)</f>
        <v>7572</v>
      </c>
      <c r="H27" s="11">
        <f>VLOOKUP($B27,Maaş!$B:$E,4,0)</f>
        <v>268.31</v>
      </c>
      <c r="I27" s="11">
        <f t="shared" si="1"/>
        <v>7840.31</v>
      </c>
    </row>
    <row r="28" spans="2:19" x14ac:dyDescent="0.25">
      <c r="B28">
        <v>1108</v>
      </c>
      <c r="C28" t="s">
        <v>13</v>
      </c>
      <c r="D28" t="s">
        <v>82</v>
      </c>
      <c r="E28" s="13">
        <v>20610</v>
      </c>
      <c r="F28" s="14">
        <f t="shared" ca="1" si="0"/>
        <v>69.515068493150679</v>
      </c>
      <c r="G28" s="10">
        <f>VLOOKUP($B28,Maaş!$B:$E,3,0)</f>
        <v>4840</v>
      </c>
      <c r="H28" s="11">
        <f>VLOOKUP($B28,Maaş!$B:$E,4,0)</f>
        <v>456.13</v>
      </c>
      <c r="I28" s="11">
        <f t="shared" si="1"/>
        <v>5296.13</v>
      </c>
    </row>
    <row r="29" spans="2:19" x14ac:dyDescent="0.25">
      <c r="B29">
        <v>1826</v>
      </c>
      <c r="C29" t="s">
        <v>32</v>
      </c>
      <c r="D29" t="s">
        <v>81</v>
      </c>
      <c r="E29" s="13">
        <v>28409</v>
      </c>
      <c r="F29" s="14">
        <f t="shared" ca="1" si="0"/>
        <v>48.147945205479452</v>
      </c>
      <c r="G29" s="10">
        <f>VLOOKUP($B29,Maaş!$B:$E,3,0)</f>
        <v>7546</v>
      </c>
      <c r="H29" s="11">
        <f>VLOOKUP($B29,Maaş!$B:$E,4,0)</f>
        <v>308.56</v>
      </c>
      <c r="I29" s="11">
        <f t="shared" si="1"/>
        <v>7854.56</v>
      </c>
    </row>
    <row r="30" spans="2:19" x14ac:dyDescent="0.25">
      <c r="B30">
        <v>1358</v>
      </c>
      <c r="C30" t="s">
        <v>29</v>
      </c>
      <c r="D30" t="s">
        <v>82</v>
      </c>
      <c r="E30" s="13">
        <v>24023</v>
      </c>
      <c r="F30" s="14">
        <f t="shared" ca="1" si="0"/>
        <v>60.164383561643838</v>
      </c>
      <c r="G30" s="10">
        <f>VLOOKUP($B30,Maaş!$B:$E,3,0)</f>
        <v>6065</v>
      </c>
      <c r="H30" s="11">
        <f>VLOOKUP($B30,Maaş!$B:$E,4,0)</f>
        <v>362.22</v>
      </c>
      <c r="I30" s="11">
        <f t="shared" si="1"/>
        <v>6427.22</v>
      </c>
    </row>
    <row r="31" spans="2:19" x14ac:dyDescent="0.25">
      <c r="B31">
        <v>1620</v>
      </c>
      <c r="C31" t="s">
        <v>51</v>
      </c>
      <c r="D31" t="s">
        <v>80</v>
      </c>
      <c r="E31" s="13">
        <v>34152</v>
      </c>
      <c r="F31" s="14">
        <f t="shared" ca="1" si="0"/>
        <v>32.413698630136984</v>
      </c>
      <c r="G31" s="10">
        <f>VLOOKUP($B31,Maaş!$B:$E,3,0)</f>
        <v>9993</v>
      </c>
      <c r="H31" s="11">
        <f>VLOOKUP($B31,Maaş!$B:$E,4,0)</f>
        <v>362.22</v>
      </c>
      <c r="I31" s="11">
        <f t="shared" si="1"/>
        <v>10355.219999999999</v>
      </c>
    </row>
    <row r="32" spans="2:19" x14ac:dyDescent="0.25">
      <c r="B32">
        <v>1514</v>
      </c>
      <c r="C32" t="s">
        <v>44</v>
      </c>
      <c r="D32" t="s">
        <v>76</v>
      </c>
      <c r="E32" s="13">
        <v>29279</v>
      </c>
      <c r="F32" s="14">
        <f t="shared" ca="1" si="0"/>
        <v>45.764383561643832</v>
      </c>
      <c r="G32" s="10">
        <f>VLOOKUP($B32,Maaş!$B:$E,3,0)</f>
        <v>4563</v>
      </c>
      <c r="H32" s="11">
        <f>VLOOKUP($B32,Maaş!$B:$E,4,0)</f>
        <v>362.22</v>
      </c>
      <c r="I32" s="11">
        <f t="shared" si="1"/>
        <v>4925.22</v>
      </c>
    </row>
    <row r="33" spans="2:9" x14ac:dyDescent="0.25">
      <c r="B33">
        <v>1793</v>
      </c>
      <c r="C33" t="s">
        <v>63</v>
      </c>
      <c r="D33" t="s">
        <v>76</v>
      </c>
      <c r="E33" s="13">
        <v>24234</v>
      </c>
      <c r="F33" s="14">
        <f t="shared" ca="1" si="0"/>
        <v>59.586301369863016</v>
      </c>
      <c r="G33" s="10">
        <f>VLOOKUP($B33,Maaş!$B:$E,3,0)</f>
        <v>9515</v>
      </c>
      <c r="H33" s="11">
        <f>VLOOKUP($B33,Maaş!$B:$E,4,0)</f>
        <v>456.13</v>
      </c>
      <c r="I33" s="11">
        <f t="shared" si="1"/>
        <v>9971.1299999999992</v>
      </c>
    </row>
    <row r="34" spans="2:9" x14ac:dyDescent="0.25">
      <c r="B34">
        <v>1052</v>
      </c>
      <c r="C34" t="s">
        <v>57</v>
      </c>
      <c r="D34" t="s">
        <v>77</v>
      </c>
      <c r="E34" s="13">
        <v>34596</v>
      </c>
      <c r="F34" s="14">
        <f t="shared" ca="1" si="0"/>
        <v>31.197260273972603</v>
      </c>
      <c r="G34" s="10">
        <f>VLOOKUP($B34,Maaş!$B:$E,3,0)</f>
        <v>7941</v>
      </c>
      <c r="H34" s="11">
        <f>VLOOKUP($B34,Maaş!$B:$E,4,0)</f>
        <v>402.47</v>
      </c>
      <c r="I34" s="11">
        <f t="shared" si="1"/>
        <v>8343.4699999999993</v>
      </c>
    </row>
    <row r="35" spans="2:9" x14ac:dyDescent="0.25">
      <c r="B35">
        <v>1051</v>
      </c>
      <c r="C35" t="s">
        <v>58</v>
      </c>
      <c r="D35" t="s">
        <v>77</v>
      </c>
      <c r="E35" s="13">
        <v>18305</v>
      </c>
      <c r="F35" s="14">
        <f t="shared" ca="1" si="0"/>
        <v>75.830136986301369</v>
      </c>
      <c r="G35" s="10">
        <f>VLOOKUP($B35,Maaş!$B:$E,3,0)</f>
        <v>7905</v>
      </c>
      <c r="H35" s="11">
        <f>VLOOKUP($B35,Maaş!$B:$E,4,0)</f>
        <v>362.22</v>
      </c>
      <c r="I35" s="11">
        <f t="shared" si="1"/>
        <v>8267.2199999999993</v>
      </c>
    </row>
    <row r="36" spans="2:9" x14ac:dyDescent="0.25">
      <c r="B36">
        <v>1655</v>
      </c>
      <c r="C36" t="s">
        <v>46</v>
      </c>
      <c r="D36" t="s">
        <v>78</v>
      </c>
      <c r="E36" s="13">
        <v>20437</v>
      </c>
      <c r="F36" s="14">
        <f t="shared" ca="1" si="0"/>
        <v>69.989041095890414</v>
      </c>
      <c r="G36" s="10">
        <f>VLOOKUP($B36,Maaş!$B:$E,3,0)</f>
        <v>8970</v>
      </c>
      <c r="H36" s="11">
        <f>VLOOKUP($B36,Maaş!$B:$E,4,0)</f>
        <v>308.56</v>
      </c>
      <c r="I36" s="11">
        <f t="shared" si="1"/>
        <v>9278.56</v>
      </c>
    </row>
    <row r="37" spans="2:9" x14ac:dyDescent="0.25">
      <c r="B37">
        <v>1329</v>
      </c>
      <c r="C37" t="s">
        <v>22</v>
      </c>
      <c r="D37" t="s">
        <v>77</v>
      </c>
      <c r="E37" s="13">
        <v>23231</v>
      </c>
      <c r="F37" s="14">
        <f t="shared" ca="1" si="0"/>
        <v>62.334246575342469</v>
      </c>
      <c r="G37" s="10">
        <f>VLOOKUP($B37,Maaş!$B:$E,3,0)</f>
        <v>7959</v>
      </c>
      <c r="H37" s="11">
        <f>VLOOKUP($B37,Maaş!$B:$E,4,0)</f>
        <v>348.81</v>
      </c>
      <c r="I37" s="11">
        <f t="shared" si="1"/>
        <v>8307.81</v>
      </c>
    </row>
    <row r="38" spans="2:9" x14ac:dyDescent="0.25">
      <c r="B38">
        <v>1620</v>
      </c>
      <c r="C38" t="s">
        <v>61</v>
      </c>
      <c r="D38" t="s">
        <v>81</v>
      </c>
      <c r="E38" s="13">
        <v>30027</v>
      </c>
      <c r="F38" s="14">
        <f t="shared" ca="1" si="0"/>
        <v>43.715068493150682</v>
      </c>
      <c r="G38" s="10">
        <f>VLOOKUP($B38,Maaş!$B:$E,3,0)</f>
        <v>9993</v>
      </c>
      <c r="H38" s="11">
        <f>VLOOKUP($B38,Maaş!$B:$E,4,0)</f>
        <v>362.22</v>
      </c>
      <c r="I38" s="11">
        <f t="shared" si="1"/>
        <v>10355.219999999999</v>
      </c>
    </row>
    <row r="39" spans="2:9" x14ac:dyDescent="0.25">
      <c r="B39">
        <v>1401</v>
      </c>
      <c r="C39" t="s">
        <v>73</v>
      </c>
      <c r="D39" t="s">
        <v>76</v>
      </c>
      <c r="E39" s="13">
        <v>28076</v>
      </c>
      <c r="F39" s="14">
        <f t="shared" ca="1" si="0"/>
        <v>49.060273972602737</v>
      </c>
      <c r="G39" s="10">
        <f>VLOOKUP($B39,Maaş!$B:$E,3,0)</f>
        <v>7176</v>
      </c>
      <c r="H39" s="11">
        <f>VLOOKUP($B39,Maaş!$B:$E,4,0)</f>
        <v>456.13</v>
      </c>
      <c r="I39" s="11">
        <f t="shared" si="1"/>
        <v>7632.13</v>
      </c>
    </row>
    <row r="40" spans="2:9" x14ac:dyDescent="0.25">
      <c r="B40">
        <v>1774</v>
      </c>
      <c r="C40" t="s">
        <v>48</v>
      </c>
      <c r="D40" t="s">
        <v>79</v>
      </c>
      <c r="E40" s="13">
        <v>36497</v>
      </c>
      <c r="F40" s="14">
        <f t="shared" ca="1" si="0"/>
        <v>25.989041095890411</v>
      </c>
      <c r="G40" s="10">
        <f>VLOOKUP($B40,Maaş!$B:$E,3,0)</f>
        <v>7947</v>
      </c>
      <c r="H40" s="11">
        <f>VLOOKUP($B40,Maaş!$B:$E,4,0)</f>
        <v>402.47</v>
      </c>
      <c r="I40" s="11">
        <f t="shared" si="1"/>
        <v>8349.4699999999993</v>
      </c>
    </row>
    <row r="41" spans="2:9" x14ac:dyDescent="0.25">
      <c r="B41">
        <v>1381</v>
      </c>
      <c r="C41" t="s">
        <v>17</v>
      </c>
      <c r="D41" t="s">
        <v>79</v>
      </c>
      <c r="E41" s="13">
        <v>24155</v>
      </c>
      <c r="F41" s="14">
        <f t="shared" ca="1" si="0"/>
        <v>59.802739726027397</v>
      </c>
      <c r="G41" s="10">
        <f>VLOOKUP($B41,Maaş!$B:$E,3,0)</f>
        <v>8510</v>
      </c>
      <c r="H41" s="11">
        <f>VLOOKUP($B41,Maaş!$B:$E,4,0)</f>
        <v>456.13</v>
      </c>
      <c r="I41" s="11">
        <f t="shared" si="1"/>
        <v>8966.1299999999992</v>
      </c>
    </row>
    <row r="42" spans="2:9" x14ac:dyDescent="0.25">
      <c r="B42">
        <v>1452</v>
      </c>
      <c r="C42" t="s">
        <v>27</v>
      </c>
      <c r="D42" t="s">
        <v>78</v>
      </c>
      <c r="E42" s="13">
        <v>22196</v>
      </c>
      <c r="F42" s="14">
        <f t="shared" ca="1" si="0"/>
        <v>65.169863013698631</v>
      </c>
      <c r="G42" s="10">
        <f>VLOOKUP($B42,Maaş!$B:$E,3,0)</f>
        <v>6174</v>
      </c>
      <c r="H42" s="11">
        <f>VLOOKUP($B42,Maaş!$B:$E,4,0)</f>
        <v>268.31</v>
      </c>
      <c r="I42" s="11">
        <f t="shared" si="1"/>
        <v>6442.31</v>
      </c>
    </row>
    <row r="43" spans="2:9" x14ac:dyDescent="0.25">
      <c r="B43">
        <v>1355</v>
      </c>
      <c r="C43" t="s">
        <v>52</v>
      </c>
      <c r="D43" t="s">
        <v>79</v>
      </c>
      <c r="E43" s="13">
        <v>23094</v>
      </c>
      <c r="F43" s="14">
        <f t="shared" ca="1" si="0"/>
        <v>62.709589041095889</v>
      </c>
      <c r="G43" s="10">
        <f>VLOOKUP($B43,Maaş!$B:$E,3,0)</f>
        <v>7469</v>
      </c>
      <c r="H43" s="11">
        <f>VLOOKUP($B43,Maaş!$B:$E,4,0)</f>
        <v>321.98</v>
      </c>
      <c r="I43" s="11">
        <f t="shared" si="1"/>
        <v>7790.98</v>
      </c>
    </row>
    <row r="44" spans="2:9" x14ac:dyDescent="0.25">
      <c r="B44">
        <v>1999</v>
      </c>
      <c r="C44" t="s">
        <v>15</v>
      </c>
      <c r="D44" t="s">
        <v>77</v>
      </c>
      <c r="E44" s="13">
        <v>36522</v>
      </c>
      <c r="F44" s="14">
        <f t="shared" ca="1" si="0"/>
        <v>25.920547945205481</v>
      </c>
      <c r="G44" s="10">
        <f>VLOOKUP($B44,Maaş!$B:$E,3,0)</f>
        <v>5919</v>
      </c>
      <c r="H44" s="11">
        <f>VLOOKUP($B44,Maaş!$B:$E,4,0)</f>
        <v>456.13</v>
      </c>
      <c r="I44" s="11">
        <f t="shared" si="1"/>
        <v>6375.13</v>
      </c>
    </row>
    <row r="45" spans="2:9" x14ac:dyDescent="0.25">
      <c r="B45">
        <v>1990</v>
      </c>
      <c r="C45" t="s">
        <v>50</v>
      </c>
      <c r="D45" t="s">
        <v>77</v>
      </c>
      <c r="E45" s="13">
        <v>19145</v>
      </c>
      <c r="F45" s="14">
        <f t="shared" ca="1" si="0"/>
        <v>73.528767123287665</v>
      </c>
      <c r="G45" s="10">
        <f>VLOOKUP($B45,Maaş!$B:$E,3,0)</f>
        <v>9532</v>
      </c>
      <c r="H45" s="11">
        <f>VLOOKUP($B45,Maaş!$B:$E,4,0)</f>
        <v>402.47</v>
      </c>
      <c r="I45" s="11">
        <f t="shared" si="1"/>
        <v>9934.4699999999993</v>
      </c>
    </row>
    <row r="46" spans="2:9" x14ac:dyDescent="0.25">
      <c r="B46">
        <v>1572</v>
      </c>
      <c r="C46" t="s">
        <v>47</v>
      </c>
      <c r="D46" t="s">
        <v>81</v>
      </c>
      <c r="E46" s="13">
        <v>35385</v>
      </c>
      <c r="F46" s="14">
        <f t="shared" ca="1" si="0"/>
        <v>29.035616438356165</v>
      </c>
      <c r="G46" s="10">
        <f>VLOOKUP($B46,Maaş!$B:$E,3,0)</f>
        <v>8220</v>
      </c>
      <c r="H46" s="11">
        <f>VLOOKUP($B46,Maaş!$B:$E,4,0)</f>
        <v>268.31</v>
      </c>
      <c r="I46" s="11">
        <f t="shared" si="1"/>
        <v>8488.31</v>
      </c>
    </row>
    <row r="47" spans="2:9" x14ac:dyDescent="0.25">
      <c r="B47">
        <v>1910</v>
      </c>
      <c r="C47" t="s">
        <v>38</v>
      </c>
      <c r="D47" t="s">
        <v>77</v>
      </c>
      <c r="E47" s="13">
        <v>33652</v>
      </c>
      <c r="F47" s="14">
        <f t="shared" ca="1" si="0"/>
        <v>33.783561643835618</v>
      </c>
      <c r="G47" s="10">
        <f>VLOOKUP($B47,Maaş!$B:$E,3,0)</f>
        <v>7981</v>
      </c>
      <c r="H47" s="11">
        <f>VLOOKUP($B47,Maaş!$B:$E,4,0)</f>
        <v>456.13</v>
      </c>
      <c r="I47" s="11">
        <f t="shared" si="1"/>
        <v>8437.1299999999992</v>
      </c>
    </row>
    <row r="48" spans="2:9" x14ac:dyDescent="0.25">
      <c r="B48">
        <v>1586</v>
      </c>
      <c r="C48" t="s">
        <v>23</v>
      </c>
      <c r="D48" t="s">
        <v>76</v>
      </c>
      <c r="E48" s="13">
        <v>19179</v>
      </c>
      <c r="F48" s="14">
        <f t="shared" ca="1" si="0"/>
        <v>73.435616438356163</v>
      </c>
      <c r="G48" s="10">
        <f>VLOOKUP($B48,Maaş!$B:$E,3,0)</f>
        <v>6695</v>
      </c>
      <c r="H48" s="11">
        <f>VLOOKUP($B48,Maaş!$B:$E,4,0)</f>
        <v>308.56</v>
      </c>
      <c r="I48" s="11">
        <f t="shared" si="1"/>
        <v>7003.56</v>
      </c>
    </row>
    <row r="49" spans="2:9" x14ac:dyDescent="0.25">
      <c r="B49">
        <v>1893</v>
      </c>
      <c r="C49" t="s">
        <v>25</v>
      </c>
      <c r="D49" t="s">
        <v>77</v>
      </c>
      <c r="E49" s="13">
        <v>28578</v>
      </c>
      <c r="F49" s="14">
        <f t="shared" ca="1" si="0"/>
        <v>47.684931506849317</v>
      </c>
      <c r="G49" s="10">
        <f>VLOOKUP($B49,Maaş!$B:$E,3,0)</f>
        <v>8751</v>
      </c>
      <c r="H49" s="11">
        <f>VLOOKUP($B49,Maaş!$B:$E,4,0)</f>
        <v>402.47</v>
      </c>
      <c r="I49" s="11">
        <f t="shared" si="1"/>
        <v>9153.4699999999993</v>
      </c>
    </row>
    <row r="50" spans="2:9" x14ac:dyDescent="0.25">
      <c r="B50">
        <v>1698</v>
      </c>
      <c r="C50" t="s">
        <v>66</v>
      </c>
      <c r="D50" t="s">
        <v>76</v>
      </c>
      <c r="E50" s="13">
        <v>22384</v>
      </c>
      <c r="F50" s="14">
        <f t="shared" ca="1" si="0"/>
        <v>64.654794520547952</v>
      </c>
      <c r="G50" s="10">
        <f>VLOOKUP($B50,Maaş!$B:$E,3,0)</f>
        <v>8008</v>
      </c>
      <c r="H50" s="11">
        <f>VLOOKUP($B50,Maaş!$B:$E,4,0)</f>
        <v>321.98</v>
      </c>
      <c r="I50" s="11">
        <f t="shared" si="1"/>
        <v>8329.98</v>
      </c>
    </row>
    <row r="51" spans="2:9" x14ac:dyDescent="0.25">
      <c r="B51">
        <v>1657</v>
      </c>
      <c r="C51" t="s">
        <v>72</v>
      </c>
      <c r="D51" t="s">
        <v>78</v>
      </c>
      <c r="E51" s="13">
        <v>34243</v>
      </c>
      <c r="F51" s="14">
        <f t="shared" ca="1" si="0"/>
        <v>32.164383561643838</v>
      </c>
      <c r="G51" s="10">
        <f>VLOOKUP($B51,Maaş!$B:$E,3,0)</f>
        <v>4785</v>
      </c>
      <c r="H51" s="11">
        <f>VLOOKUP($B51,Maaş!$B:$E,4,0)</f>
        <v>348.81</v>
      </c>
      <c r="I51" s="11">
        <f t="shared" si="1"/>
        <v>5133.8100000000004</v>
      </c>
    </row>
    <row r="52" spans="2:9" x14ac:dyDescent="0.25">
      <c r="B52">
        <v>1016</v>
      </c>
      <c r="C52" t="s">
        <v>40</v>
      </c>
      <c r="D52" t="s">
        <v>78</v>
      </c>
      <c r="E52" s="13">
        <v>27836</v>
      </c>
      <c r="F52" s="14">
        <f t="shared" ca="1" si="0"/>
        <v>49.717808219178082</v>
      </c>
      <c r="G52" s="10">
        <f>VLOOKUP($B52,Maaş!$B:$E,3,0)</f>
        <v>4083</v>
      </c>
      <c r="H52" s="11">
        <f>VLOOKUP($B52,Maaş!$B:$E,4,0)</f>
        <v>268.31</v>
      </c>
      <c r="I52" s="11">
        <f t="shared" si="1"/>
        <v>4351.3100000000004</v>
      </c>
    </row>
    <row r="53" spans="2:9" x14ac:dyDescent="0.25">
      <c r="B53">
        <v>1331</v>
      </c>
      <c r="C53" t="s">
        <v>62</v>
      </c>
      <c r="D53" t="s">
        <v>76</v>
      </c>
      <c r="E53" s="13">
        <v>26368</v>
      </c>
      <c r="F53" s="14">
        <f t="shared" ca="1" si="0"/>
        <v>53.739726027397261</v>
      </c>
      <c r="G53" s="10">
        <f>VLOOKUP($B53,Maaş!$B:$E,3,0)</f>
        <v>7220</v>
      </c>
      <c r="H53" s="11">
        <f>VLOOKUP($B53,Maaş!$B:$E,4,0)</f>
        <v>268.31</v>
      </c>
      <c r="I53" s="11">
        <f t="shared" si="1"/>
        <v>7488.31</v>
      </c>
    </row>
    <row r="54" spans="2:9" x14ac:dyDescent="0.25">
      <c r="B54">
        <v>1588</v>
      </c>
      <c r="C54" t="s">
        <v>36</v>
      </c>
      <c r="D54" t="s">
        <v>77</v>
      </c>
      <c r="E54" s="13">
        <v>24635</v>
      </c>
      <c r="F54" s="14">
        <f t="shared" ca="1" si="0"/>
        <v>58.487671232876714</v>
      </c>
      <c r="G54" s="10">
        <f>VLOOKUP($B54,Maaş!$B:$E,3,0)</f>
        <v>6865</v>
      </c>
      <c r="H54" s="11">
        <f>VLOOKUP($B54,Maaş!$B:$E,4,0)</f>
        <v>348.81</v>
      </c>
      <c r="I54" s="11">
        <f t="shared" si="1"/>
        <v>7213.81</v>
      </c>
    </row>
    <row r="55" spans="2:9" x14ac:dyDescent="0.25">
      <c r="B55">
        <v>1552</v>
      </c>
      <c r="C55" t="s">
        <v>49</v>
      </c>
      <c r="D55" t="s">
        <v>77</v>
      </c>
      <c r="E55" s="13">
        <v>25773</v>
      </c>
      <c r="F55" s="14">
        <f t="shared" ca="1" si="0"/>
        <v>55.369863013698627</v>
      </c>
      <c r="G55" s="10">
        <f>VLOOKUP($B55,Maaş!$B:$E,3,0)</f>
        <v>6685</v>
      </c>
      <c r="H55" s="11">
        <f>VLOOKUP($B55,Maaş!$B:$E,4,0)</f>
        <v>456.13</v>
      </c>
      <c r="I55" s="11">
        <f t="shared" si="1"/>
        <v>7141.13</v>
      </c>
    </row>
    <row r="56" spans="2:9" x14ac:dyDescent="0.25">
      <c r="B56">
        <v>1654</v>
      </c>
      <c r="C56" t="s">
        <v>35</v>
      </c>
      <c r="D56" t="s">
        <v>80</v>
      </c>
      <c r="E56" s="13">
        <v>20355</v>
      </c>
      <c r="F56" s="14">
        <f t="shared" ca="1" si="0"/>
        <v>70.213698630136989</v>
      </c>
      <c r="G56" s="10">
        <f>VLOOKUP($B56,Maaş!$B:$E,3,0)</f>
        <v>4396</v>
      </c>
      <c r="H56" s="11">
        <f>VLOOKUP($B56,Maaş!$B:$E,4,0)</f>
        <v>268.31</v>
      </c>
      <c r="I56" s="11">
        <f t="shared" si="1"/>
        <v>4664.3100000000004</v>
      </c>
    </row>
    <row r="57" spans="2:9" x14ac:dyDescent="0.25">
      <c r="B57">
        <v>1960</v>
      </c>
      <c r="C57" t="s">
        <v>31</v>
      </c>
      <c r="D57" t="s">
        <v>82</v>
      </c>
      <c r="E57" s="13">
        <v>30931</v>
      </c>
      <c r="F57" s="14">
        <f t="shared" ca="1" si="0"/>
        <v>41.238356164383561</v>
      </c>
      <c r="G57" s="10">
        <f>VLOOKUP($B57,Maaş!$B:$E,3,0)</f>
        <v>4159</v>
      </c>
      <c r="H57" s="11">
        <f>VLOOKUP($B57,Maaş!$B:$E,4,0)</f>
        <v>268.31</v>
      </c>
      <c r="I57" s="11">
        <f t="shared" si="1"/>
        <v>4427.3100000000004</v>
      </c>
    </row>
    <row r="58" spans="2:9" x14ac:dyDescent="0.25">
      <c r="B58">
        <v>1381</v>
      </c>
      <c r="C58" t="s">
        <v>67</v>
      </c>
      <c r="D58" t="s">
        <v>81</v>
      </c>
      <c r="E58" s="13">
        <v>35017</v>
      </c>
      <c r="F58" s="14">
        <f t="shared" ca="1" si="0"/>
        <v>30.043835616438358</v>
      </c>
      <c r="G58" s="10">
        <f>VLOOKUP($B58,Maaş!$B:$E,3,0)</f>
        <v>8510</v>
      </c>
      <c r="H58" s="11">
        <f>VLOOKUP($B58,Maaş!$B:$E,4,0)</f>
        <v>456.13</v>
      </c>
      <c r="I58" s="11">
        <f t="shared" si="1"/>
        <v>8966.1299999999992</v>
      </c>
    </row>
    <row r="59" spans="2:9" x14ac:dyDescent="0.25">
      <c r="B59">
        <v>1887</v>
      </c>
      <c r="C59" t="s">
        <v>55</v>
      </c>
      <c r="D59" t="s">
        <v>82</v>
      </c>
      <c r="E59" s="13">
        <v>30719</v>
      </c>
      <c r="F59" s="14">
        <f t="shared" ca="1" si="0"/>
        <v>41.819178082191783</v>
      </c>
      <c r="G59" s="10">
        <f>VLOOKUP($B59,Maaş!$B:$E,3,0)</f>
        <v>4235</v>
      </c>
      <c r="H59" s="11">
        <f>VLOOKUP($B59,Maaş!$B:$E,4,0)</f>
        <v>362.22</v>
      </c>
      <c r="I59" s="11">
        <f t="shared" si="1"/>
        <v>4597.22</v>
      </c>
    </row>
    <row r="60" spans="2:9" x14ac:dyDescent="0.25">
      <c r="B60">
        <v>1482</v>
      </c>
      <c r="C60" t="s">
        <v>74</v>
      </c>
      <c r="D60" t="s">
        <v>80</v>
      </c>
      <c r="E60" s="13">
        <v>27199</v>
      </c>
      <c r="F60" s="14">
        <f t="shared" ca="1" si="0"/>
        <v>51.463013698630135</v>
      </c>
      <c r="G60" s="10">
        <f>VLOOKUP($B60,Maaş!$B:$E,3,0)</f>
        <v>6891</v>
      </c>
      <c r="H60" s="11">
        <f>VLOOKUP($B60,Maaş!$B:$E,4,0)</f>
        <v>268.31</v>
      </c>
      <c r="I60" s="11">
        <f t="shared" si="1"/>
        <v>7159.31</v>
      </c>
    </row>
    <row r="61" spans="2:9" x14ac:dyDescent="0.25">
      <c r="B61">
        <v>1555</v>
      </c>
      <c r="C61" t="s">
        <v>56</v>
      </c>
      <c r="D61" t="s">
        <v>76</v>
      </c>
      <c r="E61" s="13">
        <v>26399</v>
      </c>
      <c r="F61" s="14">
        <f t="shared" ca="1" si="0"/>
        <v>53.654794520547945</v>
      </c>
      <c r="G61" s="10">
        <f>VLOOKUP($B61,Maaş!$B:$E,3,0)</f>
        <v>5333</v>
      </c>
      <c r="H61" s="11">
        <f>VLOOKUP($B61,Maaş!$B:$E,4,0)</f>
        <v>456.13</v>
      </c>
      <c r="I61" s="11">
        <f t="shared" si="1"/>
        <v>5789.13</v>
      </c>
    </row>
    <row r="62" spans="2:9" x14ac:dyDescent="0.25">
      <c r="B62">
        <v>1512</v>
      </c>
      <c r="C62" t="s">
        <v>37</v>
      </c>
      <c r="D62" t="s">
        <v>76</v>
      </c>
      <c r="E62" s="13">
        <v>20924</v>
      </c>
      <c r="F62" s="14">
        <f t="shared" ca="1" si="0"/>
        <v>68.654794520547952</v>
      </c>
      <c r="G62" s="10">
        <f>VLOOKUP($B62,Maaş!$B:$E,3,0)</f>
        <v>8266</v>
      </c>
      <c r="H62" s="11">
        <f>VLOOKUP($B62,Maaş!$B:$E,4,0)</f>
        <v>321.98</v>
      </c>
      <c r="I62" s="11">
        <f t="shared" si="1"/>
        <v>8587.98</v>
      </c>
    </row>
    <row r="63" spans="2:9" x14ac:dyDescent="0.25">
      <c r="B63">
        <v>1358</v>
      </c>
      <c r="C63" t="s">
        <v>41</v>
      </c>
      <c r="D63" t="s">
        <v>77</v>
      </c>
      <c r="E63" s="13">
        <v>19320</v>
      </c>
      <c r="F63" s="14">
        <f t="shared" ca="1" si="0"/>
        <v>73.049315068493144</v>
      </c>
      <c r="G63" s="10">
        <f>VLOOKUP($B63,Maaş!$B:$E,3,0)</f>
        <v>6065</v>
      </c>
      <c r="H63" s="11">
        <f>VLOOKUP($B63,Maaş!$B:$E,4,0)</f>
        <v>362.22</v>
      </c>
      <c r="I63" s="11">
        <f t="shared" si="1"/>
        <v>6427.22</v>
      </c>
    </row>
    <row r="64" spans="2:9" x14ac:dyDescent="0.25">
      <c r="B64">
        <v>1626</v>
      </c>
      <c r="C64" t="s">
        <v>30</v>
      </c>
      <c r="D64" t="s">
        <v>77</v>
      </c>
      <c r="E64" s="13">
        <v>24647</v>
      </c>
      <c r="F64" s="14">
        <f t="shared" ca="1" si="0"/>
        <v>58.454794520547942</v>
      </c>
      <c r="G64" s="10">
        <f>VLOOKUP($B64,Maaş!$B:$E,3,0)</f>
        <v>5168</v>
      </c>
      <c r="H64" s="11">
        <f>VLOOKUP($B64,Maaş!$B:$E,4,0)</f>
        <v>456.13</v>
      </c>
      <c r="I64" s="11">
        <f t="shared" si="1"/>
        <v>5624.13</v>
      </c>
    </row>
    <row r="65" spans="2:9" x14ac:dyDescent="0.25">
      <c r="B65">
        <v>1854</v>
      </c>
      <c r="C65" t="s">
        <v>21</v>
      </c>
      <c r="D65" t="s">
        <v>78</v>
      </c>
      <c r="E65" s="13">
        <v>26940</v>
      </c>
      <c r="F65" s="14">
        <f t="shared" ca="1" si="0"/>
        <v>52.172602739726024</v>
      </c>
      <c r="G65" s="10">
        <f>VLOOKUP($B65,Maaş!$B:$E,3,0)</f>
        <v>8782</v>
      </c>
      <c r="H65" s="11">
        <f>VLOOKUP($B65,Maaş!$B:$E,4,0)</f>
        <v>321.98</v>
      </c>
      <c r="I65" s="11">
        <f t="shared" si="1"/>
        <v>9103.98</v>
      </c>
    </row>
    <row r="66" spans="2:9" x14ac:dyDescent="0.25">
      <c r="E66" s="9"/>
      <c r="F66" s="9"/>
    </row>
    <row r="67" spans="2:9" x14ac:dyDescent="0.25">
      <c r="E67" s="9"/>
      <c r="F67" s="9"/>
    </row>
    <row r="68" spans="2:9" x14ac:dyDescent="0.25">
      <c r="E68" s="9"/>
      <c r="F68" s="9"/>
    </row>
    <row r="69" spans="2:9" x14ac:dyDescent="0.25">
      <c r="E69" s="9"/>
      <c r="F69" s="9"/>
    </row>
    <row r="70" spans="2:9" x14ac:dyDescent="0.25">
      <c r="E70" s="9"/>
      <c r="F70" s="9"/>
    </row>
    <row r="71" spans="2:9" x14ac:dyDescent="0.25">
      <c r="E71" s="9"/>
      <c r="F71" s="9"/>
    </row>
    <row r="72" spans="2:9" x14ac:dyDescent="0.25">
      <c r="E72" s="9"/>
      <c r="F72" s="9"/>
    </row>
    <row r="73" spans="2:9" x14ac:dyDescent="0.25">
      <c r="E73" s="9"/>
      <c r="F73" s="9"/>
    </row>
    <row r="74" spans="2:9" x14ac:dyDescent="0.25">
      <c r="E74" s="9"/>
      <c r="F74" s="9"/>
    </row>
    <row r="75" spans="2:9" x14ac:dyDescent="0.25">
      <c r="E75" s="9"/>
      <c r="F75" s="9"/>
    </row>
    <row r="76" spans="2:9" x14ac:dyDescent="0.25">
      <c r="E76" s="9"/>
      <c r="F76" s="9"/>
    </row>
    <row r="77" spans="2:9" x14ac:dyDescent="0.25">
      <c r="E77" s="9"/>
      <c r="F77" s="9"/>
    </row>
    <row r="78" spans="2:9" x14ac:dyDescent="0.25">
      <c r="E78" s="9"/>
      <c r="F78" s="9"/>
    </row>
    <row r="79" spans="2:9" x14ac:dyDescent="0.25">
      <c r="E79" s="9"/>
      <c r="F79" s="9"/>
    </row>
    <row r="80" spans="2:9" x14ac:dyDescent="0.25">
      <c r="E80" s="9"/>
      <c r="F80" s="9"/>
    </row>
    <row r="81" spans="5:6" x14ac:dyDescent="0.25">
      <c r="E81" s="9"/>
      <c r="F81" s="9"/>
    </row>
    <row r="82" spans="5:6" x14ac:dyDescent="0.25">
      <c r="E82" s="9"/>
      <c r="F82" s="9"/>
    </row>
  </sheetData>
  <mergeCells count="1">
    <mergeCell ref="K4:S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E65"/>
  <sheetViews>
    <sheetView workbookViewId="0">
      <selection activeCell="B5" sqref="B5"/>
    </sheetView>
  </sheetViews>
  <sheetFormatPr defaultRowHeight="15" x14ac:dyDescent="0.25"/>
  <cols>
    <col min="2" max="2" width="6.140625" customWidth="1"/>
    <col min="3" max="3" width="19" bestFit="1" customWidth="1"/>
    <col min="4" max="4" width="14" bestFit="1" customWidth="1"/>
    <col min="5" max="5" width="9.5703125" style="11" bestFit="1" customWidth="1"/>
  </cols>
  <sheetData>
    <row r="2" spans="2:5" x14ac:dyDescent="0.25">
      <c r="B2" s="8" t="s">
        <v>1</v>
      </c>
      <c r="C2" s="8" t="s">
        <v>11</v>
      </c>
      <c r="D2" s="8" t="s">
        <v>85</v>
      </c>
      <c r="E2" s="12" t="s">
        <v>84</v>
      </c>
    </row>
    <row r="3" spans="2:5" x14ac:dyDescent="0.25">
      <c r="B3">
        <v>1774</v>
      </c>
      <c r="C3" t="s">
        <v>48</v>
      </c>
      <c r="D3" s="10">
        <v>7947</v>
      </c>
      <c r="E3" s="11">
        <v>402.47</v>
      </c>
    </row>
    <row r="4" spans="2:5" x14ac:dyDescent="0.25">
      <c r="B4">
        <v>1572</v>
      </c>
      <c r="C4" t="s">
        <v>47</v>
      </c>
      <c r="D4" s="10">
        <v>8220</v>
      </c>
      <c r="E4" s="11">
        <v>268.31</v>
      </c>
    </row>
    <row r="5" spans="2:5" x14ac:dyDescent="0.25">
      <c r="B5">
        <v>1052</v>
      </c>
      <c r="C5" t="s">
        <v>57</v>
      </c>
      <c r="D5" s="10">
        <v>7941</v>
      </c>
      <c r="E5" s="11">
        <v>402.47</v>
      </c>
    </row>
    <row r="6" spans="2:5" x14ac:dyDescent="0.25">
      <c r="B6">
        <v>1793</v>
      </c>
      <c r="C6" t="s">
        <v>63</v>
      </c>
      <c r="D6" s="10">
        <v>9515</v>
      </c>
      <c r="E6" s="11">
        <v>456.13</v>
      </c>
    </row>
    <row r="7" spans="2:5" x14ac:dyDescent="0.25">
      <c r="B7">
        <v>1471</v>
      </c>
      <c r="C7" t="s">
        <v>70</v>
      </c>
      <c r="D7" s="10">
        <v>4527</v>
      </c>
      <c r="E7" s="11">
        <v>308.56</v>
      </c>
    </row>
    <row r="8" spans="2:5" x14ac:dyDescent="0.25">
      <c r="B8">
        <v>1999</v>
      </c>
      <c r="C8" t="s">
        <v>15</v>
      </c>
      <c r="D8" s="10">
        <v>5919</v>
      </c>
      <c r="E8" s="11">
        <v>456.13</v>
      </c>
    </row>
    <row r="9" spans="2:5" x14ac:dyDescent="0.25">
      <c r="B9">
        <v>1331</v>
      </c>
      <c r="C9" t="s">
        <v>62</v>
      </c>
      <c r="D9" s="10">
        <v>7220</v>
      </c>
      <c r="E9" s="11">
        <v>268.31</v>
      </c>
    </row>
    <row r="10" spans="2:5" x14ac:dyDescent="0.25">
      <c r="B10">
        <v>1887</v>
      </c>
      <c r="C10" t="s">
        <v>55</v>
      </c>
      <c r="D10" s="10">
        <v>4235</v>
      </c>
      <c r="E10" s="11">
        <v>362.22</v>
      </c>
    </row>
    <row r="11" spans="2:5" x14ac:dyDescent="0.25">
      <c r="B11">
        <v>1917</v>
      </c>
      <c r="C11" t="s">
        <v>14</v>
      </c>
      <c r="D11" s="10">
        <v>9353</v>
      </c>
      <c r="E11" s="11">
        <v>456.13</v>
      </c>
    </row>
    <row r="12" spans="2:5" x14ac:dyDescent="0.25">
      <c r="B12">
        <v>1640</v>
      </c>
      <c r="C12" t="s">
        <v>12</v>
      </c>
      <c r="D12" s="10">
        <v>8934</v>
      </c>
      <c r="E12" s="11">
        <v>456.13</v>
      </c>
    </row>
    <row r="13" spans="2:5" x14ac:dyDescent="0.25">
      <c r="B13">
        <v>1774</v>
      </c>
      <c r="C13" t="s">
        <v>43</v>
      </c>
      <c r="D13" s="10">
        <v>6305</v>
      </c>
      <c r="E13" s="11">
        <v>456.13</v>
      </c>
    </row>
    <row r="14" spans="2:5" x14ac:dyDescent="0.25">
      <c r="B14">
        <v>1985</v>
      </c>
      <c r="C14" t="s">
        <v>16</v>
      </c>
      <c r="D14" s="10">
        <v>6294</v>
      </c>
      <c r="E14" s="11">
        <v>362.22</v>
      </c>
    </row>
    <row r="15" spans="2:5" x14ac:dyDescent="0.25">
      <c r="B15">
        <v>1960</v>
      </c>
      <c r="C15" t="s">
        <v>60</v>
      </c>
      <c r="D15" s="10">
        <v>4159</v>
      </c>
      <c r="E15" s="11">
        <v>268.31</v>
      </c>
    </row>
    <row r="16" spans="2:5" x14ac:dyDescent="0.25">
      <c r="B16">
        <v>1608</v>
      </c>
      <c r="C16" t="s">
        <v>33</v>
      </c>
      <c r="D16" s="10">
        <v>9122</v>
      </c>
      <c r="E16" s="11">
        <v>268.31</v>
      </c>
    </row>
    <row r="17" spans="2:5" x14ac:dyDescent="0.25">
      <c r="B17">
        <v>1555</v>
      </c>
      <c r="C17" t="s">
        <v>56</v>
      </c>
      <c r="D17" s="10">
        <v>5333</v>
      </c>
      <c r="E17" s="11">
        <v>456.13</v>
      </c>
    </row>
    <row r="18" spans="2:5" x14ac:dyDescent="0.25">
      <c r="B18">
        <v>1329</v>
      </c>
      <c r="C18" t="s">
        <v>22</v>
      </c>
      <c r="D18" s="10">
        <v>7959</v>
      </c>
      <c r="E18" s="11">
        <v>348.81</v>
      </c>
    </row>
    <row r="19" spans="2:5" x14ac:dyDescent="0.25">
      <c r="B19">
        <v>1588</v>
      </c>
      <c r="C19" t="s">
        <v>36</v>
      </c>
      <c r="D19" s="10">
        <v>6865</v>
      </c>
      <c r="E19" s="11">
        <v>348.81</v>
      </c>
    </row>
    <row r="20" spans="2:5" x14ac:dyDescent="0.25">
      <c r="B20">
        <v>1787</v>
      </c>
      <c r="C20" t="s">
        <v>19</v>
      </c>
      <c r="D20" s="10">
        <v>7263</v>
      </c>
      <c r="E20" s="11">
        <v>456.13</v>
      </c>
    </row>
    <row r="21" spans="2:5" x14ac:dyDescent="0.25">
      <c r="B21">
        <v>1826</v>
      </c>
      <c r="C21" t="s">
        <v>32</v>
      </c>
      <c r="D21" s="10">
        <v>7546</v>
      </c>
      <c r="E21" s="11">
        <v>308.56</v>
      </c>
    </row>
    <row r="22" spans="2:5" x14ac:dyDescent="0.25">
      <c r="B22">
        <v>1108</v>
      </c>
      <c r="C22" t="s">
        <v>13</v>
      </c>
      <c r="D22" s="10">
        <v>4840</v>
      </c>
      <c r="E22" s="11">
        <v>456.13</v>
      </c>
    </row>
    <row r="23" spans="2:5" x14ac:dyDescent="0.25">
      <c r="B23">
        <v>1358</v>
      </c>
      <c r="C23" t="s">
        <v>41</v>
      </c>
      <c r="D23" s="10">
        <v>6065</v>
      </c>
      <c r="E23" s="11">
        <v>362.22</v>
      </c>
    </row>
    <row r="24" spans="2:5" x14ac:dyDescent="0.25">
      <c r="B24">
        <v>1327</v>
      </c>
      <c r="C24" t="s">
        <v>59</v>
      </c>
      <c r="D24" s="10">
        <v>8085</v>
      </c>
      <c r="E24" s="11">
        <v>308.56</v>
      </c>
    </row>
    <row r="25" spans="2:5" x14ac:dyDescent="0.25">
      <c r="B25">
        <v>1669</v>
      </c>
      <c r="C25" t="s">
        <v>20</v>
      </c>
      <c r="D25" s="10">
        <v>6985</v>
      </c>
      <c r="E25" s="11">
        <v>268.31</v>
      </c>
    </row>
    <row r="26" spans="2:5" x14ac:dyDescent="0.25">
      <c r="B26">
        <v>1655</v>
      </c>
      <c r="C26" t="s">
        <v>46</v>
      </c>
      <c r="D26" s="10">
        <v>8970</v>
      </c>
      <c r="E26" s="11">
        <v>308.56</v>
      </c>
    </row>
    <row r="27" spans="2:5" x14ac:dyDescent="0.25">
      <c r="B27">
        <v>1527</v>
      </c>
      <c r="C27" t="s">
        <v>26</v>
      </c>
      <c r="D27" s="10">
        <v>9009</v>
      </c>
      <c r="E27" s="11">
        <v>456.13</v>
      </c>
    </row>
    <row r="28" spans="2:5" x14ac:dyDescent="0.25">
      <c r="B28">
        <v>1452</v>
      </c>
      <c r="C28" t="s">
        <v>27</v>
      </c>
      <c r="D28" s="10">
        <v>6174</v>
      </c>
      <c r="E28" s="11">
        <v>268.31</v>
      </c>
    </row>
    <row r="29" spans="2:5" x14ac:dyDescent="0.25">
      <c r="B29">
        <v>1056</v>
      </c>
      <c r="C29" t="s">
        <v>39</v>
      </c>
      <c r="D29" s="10">
        <v>8931</v>
      </c>
      <c r="E29" s="11">
        <v>456.13</v>
      </c>
    </row>
    <row r="30" spans="2:5" x14ac:dyDescent="0.25">
      <c r="B30">
        <v>1552</v>
      </c>
      <c r="C30" t="s">
        <v>49</v>
      </c>
      <c r="D30" s="10">
        <v>6685</v>
      </c>
      <c r="E30" s="11">
        <v>456.13</v>
      </c>
    </row>
    <row r="31" spans="2:5" x14ac:dyDescent="0.25">
      <c r="B31">
        <v>1480</v>
      </c>
      <c r="C31" t="s">
        <v>45</v>
      </c>
      <c r="D31" s="10">
        <v>7476</v>
      </c>
      <c r="E31" s="11">
        <v>348.81</v>
      </c>
    </row>
    <row r="32" spans="2:5" x14ac:dyDescent="0.25">
      <c r="B32">
        <v>1355</v>
      </c>
      <c r="C32" t="s">
        <v>52</v>
      </c>
      <c r="D32" s="10">
        <v>7469</v>
      </c>
      <c r="E32" s="11">
        <v>321.98</v>
      </c>
    </row>
    <row r="33" spans="2:5" x14ac:dyDescent="0.25">
      <c r="B33">
        <v>1654</v>
      </c>
      <c r="C33" t="s">
        <v>35</v>
      </c>
      <c r="D33" s="10">
        <v>4396</v>
      </c>
      <c r="E33" s="11">
        <v>268.31</v>
      </c>
    </row>
    <row r="34" spans="2:5" x14ac:dyDescent="0.25">
      <c r="B34">
        <v>1713</v>
      </c>
      <c r="C34" t="s">
        <v>64</v>
      </c>
      <c r="D34" s="10">
        <v>5342</v>
      </c>
      <c r="E34" s="11">
        <v>362.22</v>
      </c>
    </row>
    <row r="35" spans="2:5" x14ac:dyDescent="0.25">
      <c r="B35">
        <v>1016</v>
      </c>
      <c r="C35" t="s">
        <v>40</v>
      </c>
      <c r="D35" s="10">
        <v>4083</v>
      </c>
      <c r="E35" s="11">
        <v>268.31</v>
      </c>
    </row>
    <row r="36" spans="2:5" x14ac:dyDescent="0.25">
      <c r="B36">
        <v>1620</v>
      </c>
      <c r="C36" t="s">
        <v>51</v>
      </c>
      <c r="D36" s="10">
        <v>9993</v>
      </c>
      <c r="E36" s="11">
        <v>362.22</v>
      </c>
    </row>
    <row r="37" spans="2:5" x14ac:dyDescent="0.25">
      <c r="B37">
        <v>1970</v>
      </c>
      <c r="C37" t="s">
        <v>28</v>
      </c>
      <c r="D37" s="10">
        <v>4581</v>
      </c>
      <c r="E37" s="11">
        <v>348.81</v>
      </c>
    </row>
    <row r="38" spans="2:5" x14ac:dyDescent="0.25">
      <c r="B38">
        <v>1698</v>
      </c>
      <c r="C38" t="s">
        <v>66</v>
      </c>
      <c r="D38" s="10">
        <v>8008</v>
      </c>
      <c r="E38" s="11">
        <v>321.98</v>
      </c>
    </row>
    <row r="39" spans="2:5" x14ac:dyDescent="0.25">
      <c r="B39">
        <v>1960</v>
      </c>
      <c r="C39" t="s">
        <v>31</v>
      </c>
      <c r="D39" s="10">
        <v>4969</v>
      </c>
      <c r="E39" s="11">
        <v>308.56</v>
      </c>
    </row>
    <row r="40" spans="2:5" x14ac:dyDescent="0.25">
      <c r="B40">
        <v>1482</v>
      </c>
      <c r="C40" t="s">
        <v>74</v>
      </c>
      <c r="D40" s="10">
        <v>6891</v>
      </c>
      <c r="E40" s="11">
        <v>268.31</v>
      </c>
    </row>
    <row r="41" spans="2:5" x14ac:dyDescent="0.25">
      <c r="B41">
        <v>1135</v>
      </c>
      <c r="C41" t="s">
        <v>24</v>
      </c>
      <c r="D41" s="10">
        <v>5316</v>
      </c>
      <c r="E41" s="11">
        <v>268.31</v>
      </c>
    </row>
    <row r="42" spans="2:5" x14ac:dyDescent="0.25">
      <c r="B42">
        <v>1381</v>
      </c>
      <c r="C42" t="s">
        <v>17</v>
      </c>
      <c r="D42" s="10">
        <v>8510</v>
      </c>
      <c r="E42" s="11">
        <v>456.13</v>
      </c>
    </row>
    <row r="43" spans="2:5" x14ac:dyDescent="0.25">
      <c r="B43">
        <v>1615</v>
      </c>
      <c r="C43" t="s">
        <v>69</v>
      </c>
      <c r="D43" s="10">
        <v>8795</v>
      </c>
      <c r="E43" s="11">
        <v>321.98</v>
      </c>
    </row>
    <row r="44" spans="2:5" x14ac:dyDescent="0.25">
      <c r="B44">
        <v>1110</v>
      </c>
      <c r="C44" t="s">
        <v>54</v>
      </c>
      <c r="D44" s="10">
        <v>6374</v>
      </c>
      <c r="E44" s="11">
        <v>456.13</v>
      </c>
    </row>
    <row r="45" spans="2:5" x14ac:dyDescent="0.25">
      <c r="B45">
        <v>1620</v>
      </c>
      <c r="C45" t="s">
        <v>61</v>
      </c>
      <c r="D45" s="10">
        <v>9462</v>
      </c>
      <c r="E45" s="11">
        <v>402.47</v>
      </c>
    </row>
    <row r="46" spans="2:5" x14ac:dyDescent="0.25">
      <c r="B46">
        <v>1854</v>
      </c>
      <c r="C46" t="s">
        <v>21</v>
      </c>
      <c r="D46" s="10">
        <v>8782</v>
      </c>
      <c r="E46" s="11">
        <v>321.98</v>
      </c>
    </row>
    <row r="47" spans="2:5" x14ac:dyDescent="0.25">
      <c r="B47">
        <v>1626</v>
      </c>
      <c r="C47" t="s">
        <v>30</v>
      </c>
      <c r="D47" s="10">
        <v>5168</v>
      </c>
      <c r="E47" s="11">
        <v>456.13</v>
      </c>
    </row>
    <row r="48" spans="2:5" x14ac:dyDescent="0.25">
      <c r="B48">
        <v>1358</v>
      </c>
      <c r="C48" t="s">
        <v>29</v>
      </c>
      <c r="D48" s="10">
        <v>6369</v>
      </c>
      <c r="E48" s="11">
        <v>402.47</v>
      </c>
    </row>
    <row r="49" spans="2:5" x14ac:dyDescent="0.25">
      <c r="B49">
        <v>1657</v>
      </c>
      <c r="C49" t="s">
        <v>72</v>
      </c>
      <c r="D49" s="10">
        <v>4785</v>
      </c>
      <c r="E49" s="11">
        <v>348.81</v>
      </c>
    </row>
    <row r="50" spans="2:5" x14ac:dyDescent="0.25">
      <c r="B50">
        <v>1837</v>
      </c>
      <c r="C50" t="s">
        <v>53</v>
      </c>
      <c r="D50" s="10">
        <v>5879</v>
      </c>
      <c r="E50" s="11">
        <v>348.81</v>
      </c>
    </row>
    <row r="51" spans="2:5" x14ac:dyDescent="0.25">
      <c r="B51">
        <v>1381</v>
      </c>
      <c r="C51" t="s">
        <v>67</v>
      </c>
      <c r="D51" s="10">
        <v>7941</v>
      </c>
      <c r="E51" s="11">
        <v>456.13</v>
      </c>
    </row>
    <row r="52" spans="2:5" x14ac:dyDescent="0.25">
      <c r="B52">
        <v>1801</v>
      </c>
      <c r="C52" t="s">
        <v>65</v>
      </c>
      <c r="D52" s="10">
        <v>7572</v>
      </c>
      <c r="E52" s="11">
        <v>268.31</v>
      </c>
    </row>
    <row r="53" spans="2:5" x14ac:dyDescent="0.25">
      <c r="B53">
        <v>1514</v>
      </c>
      <c r="C53" t="s">
        <v>44</v>
      </c>
      <c r="D53" s="10">
        <v>4563</v>
      </c>
      <c r="E53" s="11">
        <v>362.22</v>
      </c>
    </row>
    <row r="54" spans="2:5" x14ac:dyDescent="0.25">
      <c r="B54">
        <v>1401</v>
      </c>
      <c r="C54" t="s">
        <v>73</v>
      </c>
      <c r="D54" s="10">
        <v>7176</v>
      </c>
      <c r="E54" s="11">
        <v>456.13</v>
      </c>
    </row>
    <row r="55" spans="2:5" x14ac:dyDescent="0.25">
      <c r="B55">
        <v>1519</v>
      </c>
      <c r="C55" t="s">
        <v>34</v>
      </c>
      <c r="D55" s="10">
        <v>6342</v>
      </c>
      <c r="E55" s="11">
        <v>402.47</v>
      </c>
    </row>
    <row r="56" spans="2:5" x14ac:dyDescent="0.25">
      <c r="B56">
        <v>1635</v>
      </c>
      <c r="C56" t="s">
        <v>71</v>
      </c>
      <c r="D56" s="10">
        <v>7883</v>
      </c>
      <c r="E56" s="11">
        <v>456.13</v>
      </c>
    </row>
    <row r="57" spans="2:5" x14ac:dyDescent="0.25">
      <c r="B57">
        <v>1840</v>
      </c>
      <c r="C57" t="s">
        <v>18</v>
      </c>
      <c r="D57" s="10">
        <v>9108</v>
      </c>
      <c r="E57" s="11">
        <v>268.31</v>
      </c>
    </row>
    <row r="58" spans="2:5" x14ac:dyDescent="0.25">
      <c r="B58">
        <v>1893</v>
      </c>
      <c r="C58" t="s">
        <v>25</v>
      </c>
      <c r="D58" s="10">
        <v>8751</v>
      </c>
      <c r="E58" s="11">
        <v>402.47</v>
      </c>
    </row>
    <row r="59" spans="2:5" x14ac:dyDescent="0.25">
      <c r="B59">
        <v>1586</v>
      </c>
      <c r="C59" t="s">
        <v>23</v>
      </c>
      <c r="D59" s="10">
        <v>6695</v>
      </c>
      <c r="E59" s="11">
        <v>308.56</v>
      </c>
    </row>
    <row r="60" spans="2:5" x14ac:dyDescent="0.25">
      <c r="B60">
        <v>1512</v>
      </c>
      <c r="C60" t="s">
        <v>37</v>
      </c>
      <c r="D60" s="10">
        <v>8266</v>
      </c>
      <c r="E60" s="11">
        <v>321.98</v>
      </c>
    </row>
    <row r="61" spans="2:5" x14ac:dyDescent="0.25">
      <c r="B61">
        <v>1990</v>
      </c>
      <c r="C61" t="s">
        <v>50</v>
      </c>
      <c r="D61" s="10">
        <v>9532</v>
      </c>
      <c r="E61" s="11">
        <v>402.47</v>
      </c>
    </row>
    <row r="62" spans="2:5" x14ac:dyDescent="0.25">
      <c r="B62">
        <v>1910</v>
      </c>
      <c r="C62" t="s">
        <v>38</v>
      </c>
      <c r="D62" s="10">
        <v>7981</v>
      </c>
      <c r="E62" s="11">
        <v>456.13</v>
      </c>
    </row>
    <row r="63" spans="2:5" x14ac:dyDescent="0.25">
      <c r="B63">
        <v>1031</v>
      </c>
      <c r="C63" t="s">
        <v>68</v>
      </c>
      <c r="D63" s="10">
        <v>5280</v>
      </c>
      <c r="E63" s="11">
        <v>321.98</v>
      </c>
    </row>
    <row r="64" spans="2:5" x14ac:dyDescent="0.25">
      <c r="B64">
        <v>1051</v>
      </c>
      <c r="C64" t="s">
        <v>58</v>
      </c>
      <c r="D64" s="10">
        <v>7905</v>
      </c>
      <c r="E64" s="11">
        <v>362.22</v>
      </c>
    </row>
    <row r="65" spans="2:5" x14ac:dyDescent="0.25">
      <c r="B65">
        <v>1910</v>
      </c>
      <c r="C65" t="s">
        <v>42</v>
      </c>
      <c r="D65" s="10">
        <v>6761</v>
      </c>
      <c r="E65" s="11">
        <v>456.13</v>
      </c>
    </row>
  </sheetData>
  <autoFilter ref="B2:E2" xr:uid="{00000000-0009-0000-0000-000011000000}">
    <sortState xmlns:xlrd2="http://schemas.microsoft.com/office/spreadsheetml/2017/richdata2" ref="B3:E65">
      <sortCondition ref="C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Haftalık Çalışma Programı_</vt:lpstr>
      <vt:lpstr>Anaveri</vt:lpstr>
      <vt:lpstr>Maaş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2025-11-22T15:07:38Z</dcterms:modified>
</cp:coreProperties>
</file>