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hidePivotFieldList="1"/>
  <xr:revisionPtr revIDLastSave="0" documentId="13_ncr:1_{DEC93452-3E2F-4CB9-8587-E9DF9C8CEA5E}" xr6:coauthVersionLast="47" xr6:coauthVersionMax="47" xr10:uidLastSave="{00000000-0000-0000-0000-000000000000}"/>
  <bookViews>
    <workbookView xWindow="-120" yWindow="-120" windowWidth="29040" windowHeight="15720" tabRatio="843" xr2:uid="{00000000-000D-0000-FFFF-FFFF00000000}"/>
  </bookViews>
  <sheets>
    <sheet name="VİZE-FİNAL_ORTALAMA" sheetId="4" r:id="rId1"/>
    <sheet name="Haftalık Çalışma Programı_" sheetId="8" state="hidden" r:id="rId2"/>
  </sheets>
  <definedNames>
    <definedName name="_xlnm.Print_Area" localSheetId="1">'Haftalık Çalışma Programı_'!$A$1:$K$15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D12" i="4"/>
  <c r="F8" i="4" s="1"/>
  <c r="C9" i="4"/>
  <c r="G8" i="4" l="1"/>
  <c r="I8" i="4" s="1"/>
  <c r="H8" i="4"/>
  <c r="F3" i="4"/>
  <c r="F4" i="4"/>
  <c r="F5" i="4"/>
  <c r="F6" i="4"/>
  <c r="F7" i="4"/>
  <c r="G4" i="4" l="1"/>
  <c r="I4" i="4" s="1"/>
  <c r="H4" i="4"/>
  <c r="H7" i="4"/>
  <c r="G7" i="4"/>
  <c r="I7" i="4" s="1"/>
  <c r="H3" i="4"/>
  <c r="G3" i="4"/>
  <c r="I3" i="4" s="1"/>
  <c r="G6" i="4"/>
  <c r="I6" i="4" s="1"/>
  <c r="H6" i="4"/>
  <c r="H5" i="4"/>
  <c r="G5" i="4"/>
  <c r="I5" i="4" s="1"/>
  <c r="H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62"/>
          </rPr>
          <t>GENEL ORTALAMA NOTU</t>
        </r>
      </text>
    </comment>
  </commentList>
</comments>
</file>

<file path=xl/sharedStrings.xml><?xml version="1.0" encoding="utf-8"?>
<sst xmlns="http://schemas.openxmlformats.org/spreadsheetml/2006/main" count="47" uniqueCount="35">
  <si>
    <t>Saat</t>
  </si>
  <si>
    <t>DERS ADI</t>
  </si>
  <si>
    <t>DERS KREDİSİ
(AKTS)</t>
  </si>
  <si>
    <t>VİZE NOTU</t>
  </si>
  <si>
    <t>FİNAL NOTU</t>
  </si>
  <si>
    <t>ORTALAMA</t>
  </si>
  <si>
    <t>DERS NOTU</t>
  </si>
  <si>
    <t>DERS AĞIRLIĞI</t>
  </si>
  <si>
    <t>DURUM</t>
  </si>
  <si>
    <t>Başarı Not Yüzde Karşılığı</t>
  </si>
  <si>
    <t>MATEMATİK</t>
  </si>
  <si>
    <t>AA 90-100 Arası</t>
  </si>
  <si>
    <t>FİZİK</t>
  </si>
  <si>
    <t>BA 85-89 Arası</t>
  </si>
  <si>
    <t>KİMYA</t>
  </si>
  <si>
    <t>BB 75-84 Arası</t>
  </si>
  <si>
    <t>TARİH</t>
  </si>
  <si>
    <t>CB 70-74 Arası</t>
  </si>
  <si>
    <t>EKONOMİ</t>
  </si>
  <si>
    <t>CC 60-69 Arası</t>
  </si>
  <si>
    <t>EDEBİYAT</t>
  </si>
  <si>
    <t>DC 50-59 Arası</t>
  </si>
  <si>
    <t>TOPLAM</t>
  </si>
  <si>
    <t>FF 49 ve aşağısı</t>
  </si>
  <si>
    <t>VİZE YÜZDESİ</t>
  </si>
  <si>
    <t>FİNAL YÜZDESİ</t>
  </si>
  <si>
    <t>-</t>
  </si>
  <si>
    <t>Pazartesi</t>
  </si>
  <si>
    <t>Salı</t>
  </si>
  <si>
    <t>Çarşamba</t>
  </si>
  <si>
    <t>Perşembe</t>
  </si>
  <si>
    <t>Cuma</t>
  </si>
  <si>
    <t>Cumartesi</t>
  </si>
  <si>
    <t>Pazar</t>
  </si>
  <si>
    <t>Matematik - 40 soru
Fizik - 50 soru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</si>
</sst>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77" formatCode="_-* #,##0.00\ &quot;TL&quot;_-;\-* #,##0.00\ &quot;TL&quot;_-;_-* &quot;-&quot;??\ &quot;TL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  <font>
      <sz val="11.5"/>
      <color rgb="FF141414"/>
      <name val="Segoe UI"/>
      <family val="2"/>
      <charset val="16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  <charset val="16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charset val="162"/>
      <scheme val="minor"/>
    </font>
    <font>
      <sz val="10"/>
      <name val="Arial"/>
      <charset val="16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4" borderId="0" applyNumberFormat="0" applyBorder="0" applyProtection="0"/>
    <xf numFmtId="0" fontId="3" fillId="5" borderId="0"/>
    <xf numFmtId="0" fontId="1" fillId="0" borderId="0"/>
    <xf numFmtId="0" fontId="10" fillId="7" borderId="1">
      <alignment horizontal="center" vertical="center" wrapText="1"/>
    </xf>
    <xf numFmtId="0" fontId="11" fillId="0" borderId="0"/>
    <xf numFmtId="177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2" xfId="0" applyBorder="1"/>
    <xf numFmtId="0" fontId="0" fillId="0" borderId="3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5" fillId="3" borderId="0" xfId="0" applyFont="1" applyFill="1"/>
    <xf numFmtId="0" fontId="0" fillId="0" borderId="4" xfId="0" applyBorder="1"/>
    <xf numFmtId="164" fontId="0" fillId="0" borderId="4" xfId="1" applyFont="1" applyBorder="1"/>
    <xf numFmtId="0" fontId="0" fillId="0" borderId="4" xfId="0" applyBorder="1" applyAlignment="1">
      <alignment horizontal="center"/>
    </xf>
    <xf numFmtId="164" fontId="0" fillId="0" borderId="2" xfId="1" applyFont="1" applyBorder="1"/>
    <xf numFmtId="0" fontId="0" fillId="0" borderId="2" xfId="0" applyBorder="1" applyAlignment="1">
      <alignment horizontal="center"/>
    </xf>
    <xf numFmtId="164" fontId="0" fillId="0" borderId="3" xfId="1" applyFont="1" applyBorder="1"/>
    <xf numFmtId="0" fontId="0" fillId="0" borderId="3" xfId="0" applyBorder="1" applyAlignment="1">
      <alignment horizontal="center"/>
    </xf>
    <xf numFmtId="0" fontId="0" fillId="0" borderId="1" xfId="0" applyBorder="1"/>
    <xf numFmtId="2" fontId="4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20" fontId="0" fillId="0" borderId="0" xfId="0" applyNumberFormat="1"/>
    <xf numFmtId="20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9">
    <cellStyle name="Başlık 3 2" xfId="2" xr:uid="{00000000-0005-0000-0000-000000000000}"/>
    <cellStyle name="Comma" xfId="1" builtinId="3"/>
    <cellStyle name="GriHücre" xfId="3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ParaBirimi 2" xfId="7" xr:uid="{00000000-0005-0000-0000-000005000000}"/>
    <cellStyle name="Stil 111" xfId="5" xr:uid="{00000000-0005-0000-0000-000006000000}"/>
    <cellStyle name="Yüzd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2"/>
  <sheetViews>
    <sheetView tabSelected="1" workbookViewId="0">
      <selection activeCell="K17" sqref="K17"/>
    </sheetView>
  </sheetViews>
  <sheetFormatPr defaultRowHeight="15" x14ac:dyDescent="0.25"/>
  <cols>
    <col min="2" max="2" width="15.42578125" bestFit="1" customWidth="1"/>
    <col min="3" max="3" width="12.5703125" bestFit="1" customWidth="1"/>
    <col min="4" max="5" width="8.140625" bestFit="1" customWidth="1"/>
    <col min="6" max="6" width="11" bestFit="1" customWidth="1"/>
    <col min="7" max="7" width="11.42578125" bestFit="1" customWidth="1"/>
    <col min="8" max="8" width="8.85546875" bestFit="1" customWidth="1"/>
    <col min="9" max="9" width="11.42578125" bestFit="1" customWidth="1"/>
    <col min="12" max="12" width="25.85546875" bestFit="1" customWidth="1"/>
  </cols>
  <sheetData>
    <row r="2" spans="2:12" ht="30.75" x14ac:dyDescent="0.3"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L2" s="5" t="s">
        <v>9</v>
      </c>
    </row>
    <row r="3" spans="2:12" ht="16.5" x14ac:dyDescent="0.3">
      <c r="B3" s="6" t="s">
        <v>10</v>
      </c>
      <c r="C3" s="6">
        <v>4</v>
      </c>
      <c r="D3" s="6">
        <v>40</v>
      </c>
      <c r="E3" s="6">
        <v>150</v>
      </c>
      <c r="F3" s="7">
        <f t="shared" ref="F3:F8" si="0">(D3*$D$12+E3*$E$12)/100</f>
        <v>106</v>
      </c>
      <c r="G3" s="8" t="str">
        <f>IF(AND(F3&gt;=90,F3&lt;=100),"AA",IF(AND(F3&gt;=85,F3&lt;90),"BA",IF(AND(F3&gt;=75,F3&lt;85),"BB",IF(AND(F3&gt;=70,F3&lt;75),"CB",IF(AND(F3&gt;=60,F3&lt;70),"CC",IF(AND(F3&gt;=50,F3&lt;60),"DC",IF(F3&lt;=49,"FF","HATA VAR!!")))))))</f>
        <v>HATA VAR!!</v>
      </c>
      <c r="H3" s="6">
        <f t="shared" ref="H3:H8" si="1">F3*C3</f>
        <v>424</v>
      </c>
      <c r="I3" s="6" t="str">
        <f>IF(OR(G3="AA",G3="BA",G3="BB",G3="CB",G3="CC",G3="DC"),"GEÇTİ",IF(G3="FF","KALDI","HATA VAR!!"))</f>
        <v>HATA VAR!!</v>
      </c>
      <c r="L3" s="5" t="s">
        <v>11</v>
      </c>
    </row>
    <row r="4" spans="2:12" ht="16.5" x14ac:dyDescent="0.3">
      <c r="B4" s="1" t="s">
        <v>12</v>
      </c>
      <c r="C4" s="1">
        <v>3</v>
      </c>
      <c r="D4" s="1">
        <v>50</v>
      </c>
      <c r="E4" s="1">
        <v>90</v>
      </c>
      <c r="F4" s="9">
        <f t="shared" si="0"/>
        <v>74</v>
      </c>
      <c r="G4" s="10" t="str">
        <f t="shared" ref="G4:G8" si="2">IF(AND(F4&gt;=90,F4&lt;=100),"AA",IF(AND(F4&gt;=85,F4&lt;90),"BA",IF(AND(F4&gt;=75,F4&lt;85),"BB",IF(AND(F4&gt;=70,F4&lt;75),"CB",IF(AND(F4&gt;=60,F4&lt;70),"CC",IF(AND(F4&gt;=50,F4&lt;60),"DC",IF(F4&lt;=49,"FF","NOT GİRİŞLERİNİZDE HATA VAR!!")))))))</f>
        <v>CB</v>
      </c>
      <c r="H4" s="1">
        <f t="shared" si="1"/>
        <v>222</v>
      </c>
      <c r="I4" s="1" t="str">
        <f t="shared" ref="I4:I8" si="3">IF(OR(G4="AA",G4="BA",G4="BB",G4="CB",G4="CC",G4="DC"),"GEÇTİ",IF(G4="FF","KALDI"))</f>
        <v>GEÇTİ</v>
      </c>
      <c r="L4" s="5" t="s">
        <v>13</v>
      </c>
    </row>
    <row r="5" spans="2:12" ht="16.5" x14ac:dyDescent="0.3">
      <c r="B5" s="1" t="s">
        <v>14</v>
      </c>
      <c r="C5" s="1">
        <v>6</v>
      </c>
      <c r="D5" s="1">
        <v>50</v>
      </c>
      <c r="E5" s="1">
        <v>100</v>
      </c>
      <c r="F5" s="9">
        <f t="shared" si="0"/>
        <v>80</v>
      </c>
      <c r="G5" s="10" t="str">
        <f t="shared" si="2"/>
        <v>BB</v>
      </c>
      <c r="H5" s="1">
        <f t="shared" si="1"/>
        <v>480</v>
      </c>
      <c r="I5" s="1" t="str">
        <f t="shared" si="3"/>
        <v>GEÇTİ</v>
      </c>
      <c r="L5" s="5" t="s">
        <v>15</v>
      </c>
    </row>
    <row r="6" spans="2:12" ht="16.5" x14ac:dyDescent="0.3">
      <c r="B6" s="1" t="s">
        <v>16</v>
      </c>
      <c r="C6" s="1">
        <v>10</v>
      </c>
      <c r="D6" s="1">
        <v>90</v>
      </c>
      <c r="E6" s="1">
        <v>90</v>
      </c>
      <c r="F6" s="9">
        <f t="shared" si="0"/>
        <v>90</v>
      </c>
      <c r="G6" s="10" t="str">
        <f t="shared" si="2"/>
        <v>AA</v>
      </c>
      <c r="H6" s="1">
        <f t="shared" si="1"/>
        <v>900</v>
      </c>
      <c r="I6" s="1" t="str">
        <f t="shared" si="3"/>
        <v>GEÇTİ</v>
      </c>
      <c r="L6" s="5" t="s">
        <v>17</v>
      </c>
    </row>
    <row r="7" spans="2:12" ht="16.5" x14ac:dyDescent="0.3">
      <c r="B7" s="1" t="s">
        <v>18</v>
      </c>
      <c r="C7" s="1">
        <v>2</v>
      </c>
      <c r="D7" s="1">
        <v>89</v>
      </c>
      <c r="E7" s="1">
        <v>40</v>
      </c>
      <c r="F7" s="9">
        <f t="shared" si="0"/>
        <v>59.6</v>
      </c>
      <c r="G7" s="10" t="str">
        <f t="shared" si="2"/>
        <v>DC</v>
      </c>
      <c r="H7" s="1">
        <f t="shared" si="1"/>
        <v>119.2</v>
      </c>
      <c r="I7" s="1" t="str">
        <f t="shared" si="3"/>
        <v>GEÇTİ</v>
      </c>
      <c r="L7" s="5" t="s">
        <v>19</v>
      </c>
    </row>
    <row r="8" spans="2:12" ht="16.5" x14ac:dyDescent="0.3">
      <c r="B8" s="2" t="s">
        <v>20</v>
      </c>
      <c r="C8" s="2">
        <v>4</v>
      </c>
      <c r="D8" s="2">
        <v>76</v>
      </c>
      <c r="E8" s="2">
        <v>72</v>
      </c>
      <c r="F8" s="11">
        <f t="shared" si="0"/>
        <v>73.599999999999994</v>
      </c>
      <c r="G8" s="12" t="str">
        <f t="shared" si="2"/>
        <v>CB</v>
      </c>
      <c r="H8" s="2">
        <f t="shared" si="1"/>
        <v>294.39999999999998</v>
      </c>
      <c r="I8" s="2" t="str">
        <f t="shared" si="3"/>
        <v>GEÇTİ</v>
      </c>
      <c r="L8" s="5" t="s">
        <v>21</v>
      </c>
    </row>
    <row r="9" spans="2:12" ht="16.5" x14ac:dyDescent="0.3">
      <c r="B9" s="13" t="s">
        <v>22</v>
      </c>
      <c r="C9" s="13">
        <f>SUM(C3:C8)</f>
        <v>29</v>
      </c>
      <c r="H9" s="14">
        <f>SUM(H3:H8)/C9</f>
        <v>84.124137931034483</v>
      </c>
      <c r="I9" s="14"/>
      <c r="L9" s="5" t="s">
        <v>23</v>
      </c>
    </row>
    <row r="11" spans="2:12" ht="30" x14ac:dyDescent="0.25">
      <c r="D11" s="15" t="s">
        <v>24</v>
      </c>
      <c r="E11" s="15" t="s">
        <v>25</v>
      </c>
    </row>
    <row r="12" spans="2:12" x14ac:dyDescent="0.25">
      <c r="D12" s="16">
        <f>40</f>
        <v>40</v>
      </c>
      <c r="E12" s="16">
        <f>60</f>
        <v>60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16"/>
  <sheetViews>
    <sheetView showGridLines="0" view="pageBreakPreview" topLeftCell="A2" zoomScaleNormal="100" zoomScaleSheetLayoutView="100" workbookViewId="0">
      <selection activeCell="N6" sqref="N6"/>
    </sheetView>
  </sheetViews>
  <sheetFormatPr defaultRowHeight="15" x14ac:dyDescent="0.25"/>
  <cols>
    <col min="1" max="1" width="2" customWidth="1"/>
    <col min="2" max="2" width="5.5703125" bestFit="1" customWidth="1"/>
    <col min="3" max="3" width="1.7109375" bestFit="1" customWidth="1"/>
    <col min="4" max="4" width="5.5703125" bestFit="1" customWidth="1"/>
    <col min="5" max="11" width="16" customWidth="1"/>
  </cols>
  <sheetData>
    <row r="1" spans="2:11" ht="8.25" customHeight="1" x14ac:dyDescent="0.25"/>
    <row r="2" spans="2:11" x14ac:dyDescent="0.25">
      <c r="B2" s="23" t="s">
        <v>0</v>
      </c>
      <c r="C2" s="24"/>
      <c r="D2" s="25"/>
      <c r="E2" s="21" t="s">
        <v>27</v>
      </c>
      <c r="F2" s="21" t="s">
        <v>28</v>
      </c>
      <c r="G2" s="21" t="s">
        <v>29</v>
      </c>
      <c r="H2" s="21" t="s">
        <v>30</v>
      </c>
      <c r="I2" s="21" t="s">
        <v>31</v>
      </c>
      <c r="J2" s="21" t="s">
        <v>32</v>
      </c>
      <c r="K2" s="21" t="s">
        <v>33</v>
      </c>
    </row>
    <row r="3" spans="2:11" ht="36.75" customHeight="1" x14ac:dyDescent="0.25">
      <c r="B3" s="18">
        <v>0.41666666666666669</v>
      </c>
      <c r="C3" s="19" t="s">
        <v>26</v>
      </c>
      <c r="D3" s="20">
        <v>0.45833333333333331</v>
      </c>
      <c r="E3" s="22" t="s">
        <v>34</v>
      </c>
      <c r="F3" s="13"/>
      <c r="G3" s="13"/>
      <c r="H3" s="13"/>
      <c r="I3" s="13"/>
      <c r="J3" s="13"/>
      <c r="K3" s="13"/>
    </row>
    <row r="4" spans="2:11" ht="36.75" customHeight="1" x14ac:dyDescent="0.25">
      <c r="B4" s="18">
        <v>0.45833333333333298</v>
      </c>
      <c r="C4" s="19" t="s">
        <v>26</v>
      </c>
      <c r="D4" s="20">
        <v>0.5</v>
      </c>
      <c r="E4" s="13"/>
      <c r="F4" s="13"/>
      <c r="G4" s="13"/>
      <c r="H4" s="13"/>
      <c r="I4" s="13"/>
      <c r="J4" s="13"/>
      <c r="K4" s="13"/>
    </row>
    <row r="5" spans="2:11" ht="36.75" customHeight="1" x14ac:dyDescent="0.25">
      <c r="B5" s="18">
        <v>0.5</v>
      </c>
      <c r="C5" s="19" t="s">
        <v>26</v>
      </c>
      <c r="D5" s="20">
        <v>0.54166666666666696</v>
      </c>
      <c r="E5" s="13"/>
      <c r="F5" s="13"/>
      <c r="G5" s="13"/>
      <c r="H5" s="13"/>
      <c r="I5" s="13"/>
      <c r="J5" s="13"/>
      <c r="K5" s="13"/>
    </row>
    <row r="6" spans="2:11" ht="36.75" customHeight="1" x14ac:dyDescent="0.25">
      <c r="B6" s="18">
        <v>0.54166666666666696</v>
      </c>
      <c r="C6" s="19" t="s">
        <v>26</v>
      </c>
      <c r="D6" s="20">
        <v>0.58333333333333304</v>
      </c>
      <c r="E6" s="13"/>
      <c r="F6" s="13"/>
      <c r="G6" s="13"/>
      <c r="H6" s="13"/>
      <c r="I6" s="13"/>
      <c r="J6" s="13"/>
      <c r="K6" s="13"/>
    </row>
    <row r="7" spans="2:11" ht="36.75" customHeight="1" x14ac:dyDescent="0.25">
      <c r="B7" s="18">
        <v>0.58333333333333304</v>
      </c>
      <c r="C7" s="19" t="s">
        <v>26</v>
      </c>
      <c r="D7" s="20">
        <v>0.625</v>
      </c>
      <c r="E7" s="13"/>
      <c r="F7" s="13"/>
      <c r="G7" s="13"/>
      <c r="H7" s="13"/>
      <c r="I7" s="13"/>
      <c r="J7" s="13"/>
      <c r="K7" s="13"/>
    </row>
    <row r="8" spans="2:11" ht="36.75" customHeight="1" x14ac:dyDescent="0.25">
      <c r="B8" s="18">
        <v>0.625</v>
      </c>
      <c r="C8" s="19" t="s">
        <v>26</v>
      </c>
      <c r="D8" s="20">
        <v>0.66666666666666696</v>
      </c>
      <c r="E8" s="13"/>
      <c r="F8" s="13"/>
      <c r="G8" s="13"/>
      <c r="H8" s="13"/>
      <c r="I8" s="13"/>
      <c r="J8" s="13"/>
      <c r="K8" s="13"/>
    </row>
    <row r="9" spans="2:11" ht="36.75" customHeight="1" x14ac:dyDescent="0.25">
      <c r="B9" s="18">
        <v>0.66666666666666696</v>
      </c>
      <c r="C9" s="19" t="s">
        <v>26</v>
      </c>
      <c r="D9" s="20">
        <v>0.70833333333333304</v>
      </c>
      <c r="E9" s="13"/>
      <c r="F9" s="13"/>
      <c r="G9" s="13"/>
      <c r="H9" s="13"/>
      <c r="I9" s="13"/>
      <c r="J9" s="13"/>
      <c r="K9" s="13"/>
    </row>
    <row r="10" spans="2:11" ht="36.75" customHeight="1" x14ac:dyDescent="0.25">
      <c r="B10" s="18">
        <v>0.70833333333333304</v>
      </c>
      <c r="C10" s="19" t="s">
        <v>26</v>
      </c>
      <c r="D10" s="20">
        <v>0.75</v>
      </c>
      <c r="E10" s="13"/>
      <c r="F10" s="13"/>
      <c r="G10" s="13"/>
      <c r="H10" s="13"/>
      <c r="I10" s="13"/>
      <c r="J10" s="13"/>
      <c r="K10" s="13"/>
    </row>
    <row r="11" spans="2:11" ht="36.75" customHeight="1" x14ac:dyDescent="0.25">
      <c r="B11" s="18">
        <v>0.75</v>
      </c>
      <c r="C11" s="19" t="s">
        <v>26</v>
      </c>
      <c r="D11" s="20">
        <v>0.79166666666666696</v>
      </c>
      <c r="E11" s="13"/>
      <c r="F11" s="13"/>
      <c r="G11" s="13"/>
      <c r="H11" s="13"/>
      <c r="I11" s="13"/>
      <c r="J11" s="13"/>
      <c r="K11" s="13"/>
    </row>
    <row r="12" spans="2:11" ht="36.75" customHeight="1" x14ac:dyDescent="0.25">
      <c r="B12" s="18">
        <v>0.79166666666666696</v>
      </c>
      <c r="C12" s="19" t="s">
        <v>26</v>
      </c>
      <c r="D12" s="20">
        <v>0.83333333333333304</v>
      </c>
      <c r="E12" s="13"/>
      <c r="F12" s="13"/>
      <c r="G12" s="13"/>
      <c r="H12" s="13"/>
      <c r="I12" s="13"/>
      <c r="J12" s="13"/>
      <c r="K12" s="13"/>
    </row>
    <row r="13" spans="2:11" ht="36.75" customHeight="1" x14ac:dyDescent="0.25">
      <c r="B13" s="18">
        <v>0.83333333333333304</v>
      </c>
      <c r="C13" s="19" t="s">
        <v>26</v>
      </c>
      <c r="D13" s="20">
        <v>0.875</v>
      </c>
      <c r="E13" s="13"/>
      <c r="F13" s="13"/>
      <c r="G13" s="13"/>
      <c r="H13" s="13"/>
      <c r="I13" s="13"/>
      <c r="J13" s="13"/>
      <c r="K13" s="13"/>
    </row>
    <row r="14" spans="2:11" ht="36.75" customHeight="1" x14ac:dyDescent="0.25">
      <c r="B14" s="18">
        <v>0.875</v>
      </c>
      <c r="C14" s="19" t="s">
        <v>26</v>
      </c>
      <c r="D14" s="20">
        <v>0.91666666666666696</v>
      </c>
      <c r="E14" s="13"/>
      <c r="F14" s="13"/>
      <c r="G14" s="13"/>
      <c r="H14" s="13"/>
      <c r="I14" s="13"/>
      <c r="J14" s="13"/>
      <c r="K14" s="13"/>
    </row>
    <row r="15" spans="2:11" ht="36.75" customHeight="1" x14ac:dyDescent="0.25">
      <c r="B15" s="18">
        <v>0.91666666666666696</v>
      </c>
      <c r="C15" s="19" t="s">
        <v>26</v>
      </c>
      <c r="D15" s="20">
        <v>0.95833333333333304</v>
      </c>
      <c r="E15" s="13"/>
      <c r="F15" s="13"/>
      <c r="G15" s="13"/>
      <c r="H15" s="13"/>
      <c r="I15" s="13"/>
      <c r="J15" s="13"/>
      <c r="K15" s="13"/>
    </row>
    <row r="16" spans="2:11" ht="33.75" customHeight="1" x14ac:dyDescent="0.25">
      <c r="B16" s="17"/>
      <c r="D16" s="17"/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VİZE-FİNAL_ORTALAMA</vt:lpstr>
      <vt:lpstr>Haftalık Çalışma Programı_</vt:lpstr>
      <vt:lpstr>'Haftalık Çalışma Programı_'!Print_Area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2025-11-30T05:50:10Z</dcterms:modified>
</cp:coreProperties>
</file>